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mendelu-my.sharepoint.com/personal/xkrizov8_mendelu_cz/Documents/SO DAF MENDELU MELISOVA/8. motivační stip/formulare/2024/"/>
    </mc:Choice>
  </mc:AlternateContent>
  <xr:revisionPtr revIDLastSave="67" documentId="13_ncr:1_{C7921D46-2AEA-4459-9C10-AE2CA1A76EF9}" xr6:coauthVersionLast="47" xr6:coauthVersionMax="47" xr10:uidLastSave="{AF473465-DB42-4261-AE99-4BCA2D939FC2}"/>
  <bookViews>
    <workbookView xWindow="-120" yWindow="-120" windowWidth="29040" windowHeight="15840" xr2:uid="{00000000-000D-0000-FFFF-FFFF00000000}"/>
  </bookViews>
  <sheets>
    <sheet name="Výkaz" sheetId="1" r:id="rId1"/>
    <sheet name="Pokyny k vyplnění" sheetId="4" r:id="rId2"/>
  </sheets>
  <definedNames>
    <definedName name="_xlnm.Print_Area" localSheetId="1">'Pokyny k vyplnění'!$A$1:$J$43</definedName>
    <definedName name="_xlnm.Print_Area" localSheetId="0">Výkaz!$A$1:$M$89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M35" i="1" s="1"/>
  <c r="I53" i="1" l="1"/>
  <c r="J78" i="1" s="1"/>
  <c r="A53" i="1"/>
  <c r="J73" i="1" s="1"/>
  <c r="A56" i="1" l="1"/>
  <c r="J55" i="1"/>
  <c r="O40" i="1"/>
  <c r="T20" i="1" l="1"/>
  <c r="T21" i="1"/>
  <c r="T22" i="1"/>
  <c r="T23" i="1"/>
  <c r="S20" i="1"/>
  <c r="S21" i="1"/>
  <c r="S22" i="1"/>
  <c r="S23" i="1"/>
  <c r="S19" i="1"/>
  <c r="T19" i="1"/>
  <c r="S30" i="1"/>
  <c r="O30" i="1" s="1"/>
  <c r="S29" i="1"/>
  <c r="O29" i="1" s="1"/>
  <c r="O23" i="1" l="1"/>
  <c r="M23" i="1" s="1"/>
  <c r="O22" i="1"/>
  <c r="M22" i="1" s="1"/>
  <c r="M31" i="1"/>
  <c r="O21" i="1"/>
  <c r="M21" i="1" s="1"/>
  <c r="O19" i="1"/>
  <c r="M19" i="1" s="1"/>
  <c r="O20" i="1"/>
  <c r="M20" i="1" s="1"/>
  <c r="K61" i="1" l="1"/>
  <c r="O41" i="1" l="1"/>
  <c r="M36" i="1"/>
  <c r="K62" i="1" s="1"/>
  <c r="M42" i="1" l="1"/>
  <c r="K63" i="1" s="1"/>
  <c r="A63" i="1"/>
  <c r="A62" i="1"/>
  <c r="A61" i="1"/>
  <c r="M24" i="1"/>
  <c r="K60" i="1" s="1"/>
  <c r="K64" i="1" l="1"/>
</calcChain>
</file>

<file path=xl/sharedStrings.xml><?xml version="1.0" encoding="utf-8"?>
<sst xmlns="http://schemas.openxmlformats.org/spreadsheetml/2006/main" count="168" uniqueCount="136">
  <si>
    <t>Student doktorského studia</t>
  </si>
  <si>
    <t>Školitel</t>
  </si>
  <si>
    <t>Příjmení</t>
  </si>
  <si>
    <t>:</t>
  </si>
  <si>
    <t>Jméno</t>
  </si>
  <si>
    <t>Tituly před jménem</t>
  </si>
  <si>
    <t>Tituly za jménem</t>
  </si>
  <si>
    <t>Číslo ústavu</t>
  </si>
  <si>
    <t>Studijní program</t>
  </si>
  <si>
    <t>Studijní obor</t>
  </si>
  <si>
    <t>Forma studia</t>
  </si>
  <si>
    <t>Ročník studia</t>
  </si>
  <si>
    <t>ID OBD</t>
  </si>
  <si>
    <t>Citace - zkrácená</t>
  </si>
  <si>
    <t>Počet autorů</t>
  </si>
  <si>
    <t>Kategorie</t>
  </si>
  <si>
    <t>Počet afiliací</t>
  </si>
  <si>
    <t>Motivační stipendium za publikační činnost v Kč až</t>
  </si>
  <si>
    <t>mimo Slovenskou republiku, trvající nepřetržitě 3 měsíce</t>
  </si>
  <si>
    <t>Přijímací organizace</t>
  </si>
  <si>
    <t>Adresa organizace</t>
  </si>
  <si>
    <t>Datum od:</t>
  </si>
  <si>
    <t>Datum do:</t>
  </si>
  <si>
    <t>Motivační stipendium za stáž v Kč až</t>
  </si>
  <si>
    <t>Max. výše motivační částky (Kč)</t>
  </si>
  <si>
    <t>Datum zahájení studia</t>
  </si>
  <si>
    <t>Předpokládané datum ukončení studia</t>
  </si>
  <si>
    <t>Datum odevzdání práce</t>
  </si>
  <si>
    <t>Lhůta</t>
  </si>
  <si>
    <t>Motivační stipendium za včasné odevzdání DisP v Kč až</t>
  </si>
  <si>
    <t>Poskytovatel</t>
  </si>
  <si>
    <t>Název projektu</t>
  </si>
  <si>
    <t>Doba řešení</t>
  </si>
  <si>
    <t>Celková alokace</t>
  </si>
  <si>
    <t>Shrnutí motivačního stipendia až:</t>
  </si>
  <si>
    <t>Kč</t>
  </si>
  <si>
    <t>Celkem až</t>
  </si>
  <si>
    <t>V Brně dne:</t>
  </si>
  <si>
    <t>Podpis studenta:</t>
  </si>
  <si>
    <t>…………………………………………</t>
  </si>
  <si>
    <t>Podpis školitele:</t>
  </si>
  <si>
    <t>Rozhodnutí děkana o udělení stipendia</t>
  </si>
  <si>
    <t>Korekce stipendia (+/- částka na úpravy výše stipendia)</t>
  </si>
  <si>
    <t>Výše stipendia k výplatě</t>
  </si>
  <si>
    <t>………………………….</t>
  </si>
  <si>
    <t>prof. MVDr. Leoš Pavlata, Ph.D.</t>
  </si>
  <si>
    <t>děkan AF</t>
  </si>
  <si>
    <t>Pokyny k vyplnění</t>
  </si>
  <si>
    <t>Obecné pokyny ke způsobu vyplnění formuláře výkazu</t>
  </si>
  <si>
    <t>Pokyny k vyplnění jednotlivých částí formuláře dle oceňovaných aktivit</t>
  </si>
  <si>
    <r>
      <t xml:space="preserve">1. V daném řádku musí být  vyplněny </t>
    </r>
    <r>
      <rPr>
        <b/>
        <sz val="10"/>
        <color indexed="8"/>
        <rFont val="Calibri"/>
        <family val="2"/>
        <charset val="238"/>
      </rPr>
      <t>všechny</t>
    </r>
    <r>
      <rPr>
        <sz val="10"/>
        <color indexed="8"/>
        <rFont val="Calibri"/>
        <family val="2"/>
        <charset val="238"/>
      </rPr>
      <t xml:space="preserve"> položky.</t>
    </r>
  </si>
  <si>
    <r>
      <t xml:space="preserve">2. ID OBD je identifikátor daného výstupu v systému ODB - položka </t>
    </r>
    <r>
      <rPr>
        <b/>
        <sz val="10"/>
        <color indexed="8"/>
        <rFont val="Calibri"/>
        <family val="2"/>
        <charset val="238"/>
      </rPr>
      <t>RPT</t>
    </r>
    <r>
      <rPr>
        <sz val="10"/>
        <color indexed="8"/>
        <rFont val="Calibri"/>
        <family val="2"/>
        <charset val="238"/>
      </rPr>
      <t xml:space="preserve"> u detailního výpisu publikace.</t>
    </r>
  </si>
  <si>
    <t>Uvádí se osmimístný číselný kód.</t>
  </si>
  <si>
    <t xml:space="preserve">Zahraniční stáž </t>
  </si>
  <si>
    <t>Odevzdání disertační práce 4 měsíce před ukončením studia</t>
  </si>
  <si>
    <t>2. Kontrolována je délka 4 měsíců dle výpočtu v MS Excel, korektní vložení data je klíčové.</t>
  </si>
  <si>
    <t>2. Poskytovatele stačí uvést všeobecně známou zkratkou.</t>
  </si>
  <si>
    <t>1. Výkaz vyplňuje pouze student doktorského studijního programu v prezenční formě studia.</t>
  </si>
  <si>
    <t>1. Platí poznámka 3. bodu pro oblast "Zahraniční stáž".</t>
  </si>
  <si>
    <r>
      <t xml:space="preserve">2. Vyplňují se pouze </t>
    </r>
    <r>
      <rPr>
        <b/>
        <sz val="10"/>
        <color theme="0" tint="-0.499984740745262"/>
        <rFont val="Calibri"/>
        <family val="2"/>
        <charset val="238"/>
        <scheme val="minor"/>
      </rPr>
      <t>šedě</t>
    </r>
    <r>
      <rPr>
        <sz val="10"/>
        <color theme="1"/>
        <rFont val="Calibri"/>
        <family val="2"/>
        <charset val="238"/>
        <scheme val="minor"/>
      </rPr>
      <t xml:space="preserve"> orámovaná pole, ostatní položky se dopočítávají automaticky.</t>
    </r>
  </si>
  <si>
    <t>3. U položek, kde je připraven seznam možných hodnot výběru je nutno použít položku z rozbalovacího seznamu, který se otevře kliknutím na šipku vpravo od dané buňky.</t>
  </si>
  <si>
    <t xml:space="preserve">Výsledky publikační činnosti </t>
  </si>
  <si>
    <t>- ID OBD, Citace – zkrácená, počet autorů, počet afiliací, druh výsledků.</t>
  </si>
  <si>
    <t>Získaný externí projekt v roli hlavního řešitele</t>
  </si>
  <si>
    <r>
      <t xml:space="preserve">1. V daném řádku musí být vyplněny </t>
    </r>
    <r>
      <rPr>
        <b/>
        <sz val="10"/>
        <color theme="1"/>
        <rFont val="Calibri"/>
        <family val="2"/>
        <charset val="238"/>
        <scheme val="minor"/>
      </rPr>
      <t>všechny</t>
    </r>
    <r>
      <rPr>
        <sz val="10"/>
        <color theme="1"/>
        <rFont val="Calibri"/>
        <family val="2"/>
        <charset val="238"/>
        <scheme val="minor"/>
      </rPr>
      <t xml:space="preserve"> položky.</t>
    </r>
  </si>
  <si>
    <t>Rostlinolékařství</t>
  </si>
  <si>
    <t>Chemie a technologie potravin</t>
  </si>
  <si>
    <t>Technologie potravin</t>
  </si>
  <si>
    <t>Aplikovaná a krajinná ekologie</t>
  </si>
  <si>
    <t>Aplikovaná zoologie</t>
  </si>
  <si>
    <t>Biologická chemie</t>
  </si>
  <si>
    <t>Molekulární biologie, genetika a fyziologie živočichů</t>
  </si>
  <si>
    <t>Molekulární fyziologie, genetika a biotechnologie rostlin</t>
  </si>
  <si>
    <t>Obecná a speciální zootechnika</t>
  </si>
  <si>
    <t>Obecná produkce rostlinná</t>
  </si>
  <si>
    <t>Provoz strojů a zemědělských technických systémů</t>
  </si>
  <si>
    <t>Rybářství a hydrobiologie</t>
  </si>
  <si>
    <t>Speciální produkce rostlinná</t>
  </si>
  <si>
    <t>Výživa a krmení zvířat</t>
  </si>
  <si>
    <t>Vlastnosti a zpracování zemědělských materiálů a produktů</t>
  </si>
  <si>
    <t>Motivační stipendium za získaný projekt v Kč až</t>
  </si>
  <si>
    <t>Prvo_Jimp_Q2</t>
  </si>
  <si>
    <t>Prvo_Jimp_Q3</t>
  </si>
  <si>
    <t>první</t>
  </si>
  <si>
    <t>druhý</t>
  </si>
  <si>
    <t>třetí</t>
  </si>
  <si>
    <t>čvrtý</t>
  </si>
  <si>
    <t>Ústav biologie rostlin</t>
  </si>
  <si>
    <t>Ústav aplikované a krajinné ekologie</t>
  </si>
  <si>
    <t>Ústav agrosystémů a bioklimatologie</t>
  </si>
  <si>
    <t>Ústav pěstování, šlechtění rostlin a rostlinolékařství</t>
  </si>
  <si>
    <t>Ústav agrochemie, půdoznalství, mikrobiologie a výživy rostlin</t>
  </si>
  <si>
    <t>Ústav výživy zvířat a pícninářství</t>
  </si>
  <si>
    <t>Ústav morfologie, fyziologie a genetiky zvířat</t>
  </si>
  <si>
    <t>Ústav zoologie, rybářství, hydrobiologie a včelařství</t>
  </si>
  <si>
    <t>Ústav molekulární biologie a radiobiologie</t>
  </si>
  <si>
    <t>Ústav zemědělské, potravinářské a environmentální techniky</t>
  </si>
  <si>
    <t>Ústav techniky a automobilové dopravy</t>
  </si>
  <si>
    <t>Ústav technologie potravin</t>
  </si>
  <si>
    <t>Ústav chovu a šlechtění zvířat</t>
  </si>
  <si>
    <t>Ústav chemie a biochemie</t>
  </si>
  <si>
    <t>CEITEC MENDELU</t>
  </si>
  <si>
    <t>prezenční</t>
  </si>
  <si>
    <t>kombinovaná</t>
  </si>
  <si>
    <t>Školitel:</t>
  </si>
  <si>
    <t>Ústav:</t>
  </si>
  <si>
    <t>Publikace ve vědeckých časopisech</t>
  </si>
  <si>
    <t xml:space="preserve">……………………………….………….     </t>
  </si>
  <si>
    <t>Student doktorského studia:</t>
  </si>
  <si>
    <t>Studijní program:</t>
  </si>
  <si>
    <r>
      <t xml:space="preserve">2. Uvedená data jsou kontrolována na splnění podmínky </t>
    </r>
    <r>
      <rPr>
        <b/>
        <sz val="10"/>
        <color theme="1"/>
        <rFont val="Calibri"/>
        <family val="2"/>
        <charset val="238"/>
        <scheme val="minor"/>
      </rPr>
      <t>minimálně  91 dnů včetně</t>
    </r>
    <r>
      <rPr>
        <sz val="10"/>
        <color theme="1"/>
        <rFont val="Calibri"/>
        <family val="2"/>
        <charset val="238"/>
        <scheme val="minor"/>
      </rPr>
      <t>.</t>
    </r>
  </si>
  <si>
    <t>dle Nařízení děkana č. 2 / 2023</t>
  </si>
  <si>
    <t>Odevzdání disertační práce 4 měsíce před koncem standardní doby studia</t>
  </si>
  <si>
    <t>Prvo_Jimp_Q1 / PATENT</t>
  </si>
  <si>
    <t>Prvo_Jimp_Q1_tema_k_DisP</t>
  </si>
  <si>
    <t>Publikace ve vědeckých časopisech / patent</t>
  </si>
  <si>
    <t>ID studenta v UIS</t>
  </si>
  <si>
    <t>Uvádí se publikace Jimp (kvartil časopisu v daném oboru - dle Journal Impact Factor (JIF) - Web of Science Core Collection) nebo patenty vložené do OBD.</t>
  </si>
  <si>
    <t>Prohlašuji, uplatněné publikace jsou plně v souladu s platným Etickým kodexem zaměstnanců, studentů a absolventů Mendelovy univerzity v Brně.</t>
  </si>
  <si>
    <t>Dále prohlašuji, že všechny uplatňované výstupy a uvedené informace odpovídají skutečnosti a výstupy nebyly v motivačním programu doposud uplatněny.</t>
  </si>
  <si>
    <r>
      <t xml:space="preserve">Podmínky udělení mimořádného motivačního stipendia vymezuje Nařízení děkana č. 2/2023
</t>
    </r>
    <r>
      <rPr>
        <b/>
        <sz val="10"/>
        <color theme="1"/>
        <rFont val="Calibri"/>
        <family val="2"/>
        <charset val="238"/>
        <scheme val="minor"/>
      </rPr>
      <t>Mimořádné motivační stipendium doktorandů Agronomické fakulty Mendelovy univerzity v Brně.</t>
    </r>
  </si>
  <si>
    <t>3. Formát vložení data je závislý na lokálním nastavení operačního systému, resp. nastavení MS Excel. Vkládejte tedy ve formátu konkrétního nastavení systému, jinak nedojde ke korektnímu výpočtu.</t>
  </si>
  <si>
    <r>
      <t xml:space="preserve">1. </t>
    </r>
    <r>
      <rPr>
        <b/>
        <sz val="10"/>
        <color theme="1"/>
        <rFont val="Calibri"/>
        <family val="2"/>
        <charset val="238"/>
        <scheme val="minor"/>
      </rPr>
      <t>Všechny</t>
    </r>
    <r>
      <rPr>
        <sz val="10"/>
        <color theme="1"/>
        <rFont val="Calibri"/>
        <family val="2"/>
        <charset val="238"/>
        <scheme val="minor"/>
      </rPr>
      <t xml:space="preserve"> položky v daném řádku musí být vyplněny.</t>
    </r>
  </si>
  <si>
    <r>
      <t xml:space="preserve">3. Doba řešení se udává v </t>
    </r>
    <r>
      <rPr>
        <b/>
        <sz val="10"/>
        <color theme="1"/>
        <rFont val="Calibri"/>
        <family val="2"/>
        <charset val="238"/>
        <scheme val="minor"/>
      </rPr>
      <t>počtu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celých měsíců</t>
    </r>
    <r>
      <rPr>
        <sz val="10"/>
        <color theme="1"/>
        <rFont val="Calibri"/>
        <family val="2"/>
        <charset val="238"/>
        <scheme val="minor"/>
      </rPr>
      <t>.</t>
    </r>
  </si>
  <si>
    <r>
      <t xml:space="preserve">4. Finanční alokace se udává jako </t>
    </r>
    <r>
      <rPr>
        <b/>
        <sz val="10"/>
        <color theme="1"/>
        <rFont val="Calibri"/>
        <family val="2"/>
        <charset val="238"/>
        <scheme val="minor"/>
      </rPr>
      <t>celková hodnota v tisících Kč</t>
    </r>
    <r>
      <rPr>
        <sz val="10"/>
        <color theme="1"/>
        <rFont val="Calibri"/>
        <family val="2"/>
        <charset val="238"/>
        <scheme val="minor"/>
      </rPr>
      <t>.</t>
    </r>
  </si>
  <si>
    <t xml:space="preserve"> </t>
  </si>
  <si>
    <t xml:space="preserve">Podmínky a kritéria pro stanovení mimořádného motivačního stipendia dle nařízení děkana AF MENDELU č. 2/2023 pro období od 1. 7. 2023 do 30. 6. 2024
</t>
  </si>
  <si>
    <t>Termín odevzdání všech požadovaných náležitostí: do 15. 7. 2024.</t>
  </si>
  <si>
    <t>Výkaz pro motivační stipendium 2024</t>
  </si>
  <si>
    <t xml:space="preserve">Vytištěný a podepsaný výkaz (žadatelem a jeho školitelem) + výtisky uplatňovaných publikací či patentů (nebo alespoň jejich část, ze které lze ověřit počet autorů a jejich afiliace, popř. doklad o přijetí publikace redakcí časopisu) odevzdejte Ing. Starobové na děkanátu AF MENDELU. </t>
  </si>
  <si>
    <t>Vyplněný výkaz odešlete elektronicky na e-mail referentky děkanátu AF MENDELU pro doktorská studia (sarka.starobova@mendelu.cz).</t>
  </si>
  <si>
    <t>Před započetím vyplňování konkrétních položek ve výkazu je vhodné se s oběma dokumenty podrobně seznámit.</t>
  </si>
  <si>
    <t>Technologie odpadů a prevence rizik</t>
  </si>
  <si>
    <t>Animal production</t>
  </si>
  <si>
    <t>Konkrétní výstupy tvůrčí činnosti a aktivity, které jsou oceňovány za dané sledované období, uvádí Metodický pokyny děkana č. 5/2023:</t>
  </si>
  <si>
    <t>Aplikovaná bioklimatologie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</si>
</sst>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d"/>
    <numFmt numFmtId="166" formatCode="0.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2"/>
      <name val="Tahoma"/>
      <family val="2"/>
      <charset val="238"/>
    </font>
    <font>
      <sz val="11"/>
      <color theme="7" tint="-0.499984740745262"/>
      <name val="Arial"/>
      <family val="2"/>
      <charset val="238"/>
    </font>
    <font>
      <sz val="11"/>
      <color rgb="FF9E7500"/>
      <name val="Arial"/>
      <family val="2"/>
      <charset val="238"/>
    </font>
    <font>
      <b/>
      <sz val="12"/>
      <color rgb="FF9E7500"/>
      <name val="Arial"/>
      <family val="2"/>
      <charset val="238"/>
    </font>
    <font>
      <sz val="22"/>
      <color rgb="FF9E75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rgb="FFC878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36"/>
      <color rgb="FF9E7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b/>
      <sz val="9"/>
      <color rgb="FF9E750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3"/>
      <color rgb="FF9E75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22"/>
      <color theme="0"/>
      <name val="Arial"/>
      <family val="2"/>
      <charset val="238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8"/>
      <color theme="0"/>
      <name val="Arial Narrow"/>
      <family val="2"/>
      <charset val="238"/>
    </font>
    <font>
      <sz val="7.5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rgb="FFC87800"/>
      </bottom>
      <diagonal/>
    </border>
    <border>
      <left/>
      <right/>
      <top style="thin">
        <color rgb="FFC87800"/>
      </top>
      <bottom style="thin">
        <color rgb="FFC87800"/>
      </bottom>
      <diagonal/>
    </border>
    <border>
      <left/>
      <right/>
      <top style="thin">
        <color rgb="FFC8780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9E7500"/>
      </left>
      <right style="thin">
        <color rgb="FF9E7500"/>
      </right>
      <top style="thin">
        <color rgb="FF9E7500"/>
      </top>
      <bottom style="thin">
        <color rgb="FF9E75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9E7500"/>
      </left>
      <right style="thin">
        <color rgb="FF9E7500"/>
      </right>
      <top/>
      <bottom style="thin">
        <color rgb="FF9E7500"/>
      </bottom>
      <diagonal/>
    </border>
    <border>
      <left/>
      <right/>
      <top/>
      <bottom style="thin">
        <color rgb="FF9E7500"/>
      </bottom>
      <diagonal/>
    </border>
    <border>
      <left style="thin">
        <color theme="0" tint="-0.499984740745262"/>
      </left>
      <right/>
      <top style="thin">
        <color rgb="FF9E7500"/>
      </top>
      <bottom style="thin">
        <color theme="0" tint="-0.499984740745262"/>
      </bottom>
      <diagonal/>
    </border>
    <border>
      <left/>
      <right/>
      <top style="thin">
        <color rgb="FF9E7500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9E750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7" tint="-0.249977111117893"/>
      </top>
      <bottom/>
      <diagonal/>
    </border>
    <border>
      <left/>
      <right/>
      <top/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0.499984740745262"/>
      </right>
      <top/>
      <bottom/>
      <diagonal/>
    </border>
    <border>
      <left/>
      <right/>
      <top style="thin">
        <color theme="0"/>
      </top>
      <bottom style="thin">
        <color rgb="FF9E7500"/>
      </bottom>
      <diagonal/>
    </border>
    <border>
      <left/>
      <right style="medium">
        <color rgb="FF9E7500"/>
      </right>
      <top style="thin">
        <color theme="0" tint="-0.499984740745262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 style="thin">
        <color theme="7" tint="-0.249977111117893"/>
      </top>
      <bottom style="thin">
        <color theme="7" tint="-0.249977111117893"/>
      </bottom>
      <diagonal/>
    </border>
    <border>
      <left/>
      <right style="medium">
        <color theme="7" tint="-0.499984740745262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theme="7" tint="-0.499984740745262"/>
      </left>
      <right/>
      <top/>
      <bottom/>
      <diagonal/>
    </border>
    <border>
      <left/>
      <right style="medium">
        <color theme="7" tint="-0.499984740745262"/>
      </right>
      <top/>
      <bottom/>
      <diagonal/>
    </border>
    <border>
      <left/>
      <right style="medium">
        <color theme="7" tint="-0.499984740745262"/>
      </right>
      <top style="thin">
        <color theme="7" tint="-0.249977111117893"/>
      </top>
      <bottom/>
      <diagonal/>
    </border>
    <border>
      <left style="thin">
        <color theme="0" tint="-0.499984740745262"/>
      </left>
      <right style="medium">
        <color theme="7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7" tint="-0.499984740745262"/>
      </right>
      <top style="thin">
        <color theme="0" tint="-0.499984740745262"/>
      </top>
      <bottom style="thin">
        <color theme="0"/>
      </bottom>
      <diagonal/>
    </border>
    <border>
      <left style="medium">
        <color theme="7" tint="-0.499984740745262"/>
      </left>
      <right/>
      <top/>
      <bottom style="thin">
        <color theme="0"/>
      </bottom>
      <diagonal/>
    </border>
    <border>
      <left style="medium">
        <color theme="7" tint="-0.499984740745262"/>
      </left>
      <right/>
      <top/>
      <bottom style="thin">
        <color theme="7" tint="-0.249977111117893"/>
      </bottom>
      <diagonal/>
    </border>
    <border>
      <left/>
      <right style="medium">
        <color theme="7" tint="-0.499984740745262"/>
      </right>
      <top/>
      <bottom style="thin">
        <color theme="7" tint="-0.249977111117893"/>
      </bottom>
      <diagonal/>
    </border>
    <border>
      <left style="medium">
        <color theme="7" tint="-0.499984740745262"/>
      </left>
      <right style="thin">
        <color rgb="FF9E7500"/>
      </right>
      <top/>
      <bottom style="thin">
        <color rgb="FF9E7500"/>
      </bottom>
      <diagonal/>
    </border>
    <border>
      <left style="thin">
        <color rgb="FF9E7500"/>
      </left>
      <right style="medium">
        <color theme="7" tint="-0.499984740745262"/>
      </right>
      <top/>
      <bottom style="thin">
        <color rgb="FF9E7500"/>
      </bottom>
      <diagonal/>
    </border>
    <border>
      <left style="medium">
        <color theme="7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7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7" tint="-0.499984740745262"/>
      </left>
      <right/>
      <top style="thin">
        <color theme="0" tint="-0.499984740745262"/>
      </top>
      <bottom/>
      <diagonal/>
    </border>
    <border>
      <left style="medium">
        <color rgb="FF9E7500"/>
      </left>
      <right style="medium">
        <color theme="7" tint="-0.499984740745262"/>
      </right>
      <top style="medium">
        <color rgb="FF9E7500"/>
      </top>
      <bottom style="medium">
        <color rgb="FF9E7500"/>
      </bottom>
      <diagonal/>
    </border>
    <border>
      <left/>
      <right style="medium">
        <color theme="7" tint="-0.499984740745262"/>
      </right>
      <top/>
      <bottom style="thin">
        <color theme="0"/>
      </bottom>
      <diagonal/>
    </border>
    <border>
      <left style="medium">
        <color theme="7" tint="-0.499984740745262"/>
      </left>
      <right/>
      <top style="thin">
        <color theme="0"/>
      </top>
      <bottom style="thin">
        <color rgb="FF9E7500"/>
      </bottom>
      <diagonal/>
    </border>
    <border>
      <left/>
      <right style="medium">
        <color theme="7" tint="-0.499984740745262"/>
      </right>
      <top style="thin">
        <color theme="0"/>
      </top>
      <bottom style="thin">
        <color rgb="FF9E7500"/>
      </bottom>
      <diagonal/>
    </border>
    <border>
      <left style="medium">
        <color theme="7" tint="-0.499984740745262"/>
      </left>
      <right style="thin">
        <color rgb="FF9E7500"/>
      </right>
      <top style="thin">
        <color rgb="FF9E7500"/>
      </top>
      <bottom style="thin">
        <color rgb="FF9E7500"/>
      </bottom>
      <diagonal/>
    </border>
    <border>
      <left style="thin">
        <color rgb="FF9E7500"/>
      </left>
      <right style="medium">
        <color theme="7" tint="-0.499984740745262"/>
      </right>
      <top style="thin">
        <color rgb="FF9E7500"/>
      </top>
      <bottom style="thin">
        <color rgb="FF9E7500"/>
      </bottom>
      <diagonal/>
    </border>
    <border>
      <left style="thin">
        <color theme="0" tint="-0.499984740745262"/>
      </left>
      <right style="medium">
        <color theme="7" tint="-0.499984740745262"/>
      </right>
      <top/>
      <bottom style="thin">
        <color theme="0" tint="-0.499984740745262"/>
      </bottom>
      <diagonal/>
    </border>
    <border>
      <left style="medium">
        <color theme="7" tint="-0.499984740745262"/>
      </left>
      <right/>
      <top style="thin">
        <color rgb="FF9E7500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7" tint="-0.499984740745262"/>
      </right>
      <top style="thin">
        <color theme="0" tint="-0.499984740745262"/>
      </top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thin">
        <color theme="0" tint="-0.499984740745262"/>
      </top>
      <bottom style="medium">
        <color theme="7" tint="-0.499984740745262"/>
      </bottom>
      <diagonal/>
    </border>
    <border>
      <left/>
      <right style="medium">
        <color rgb="FF9E7500"/>
      </right>
      <top style="thin">
        <color theme="0" tint="-0.499984740745262"/>
      </top>
      <bottom style="medium">
        <color theme="7" tint="-0.499984740745262"/>
      </bottom>
      <diagonal/>
    </border>
    <border>
      <left style="medium">
        <color rgb="FF9E7500"/>
      </left>
      <right style="medium">
        <color theme="7" tint="-0.499984740745262"/>
      </right>
      <top style="medium">
        <color rgb="FF9E7500"/>
      </top>
      <bottom style="medium">
        <color theme="7" tint="-0.499984740745262"/>
      </bottom>
      <diagonal/>
    </border>
    <border>
      <left style="medium">
        <color theme="7" tint="-0.499984740745262"/>
      </left>
      <right/>
      <top/>
      <bottom style="thin">
        <color rgb="FFC87800"/>
      </bottom>
      <diagonal/>
    </border>
    <border>
      <left/>
      <right style="medium">
        <color theme="7" tint="-0.499984740745262"/>
      </right>
      <top/>
      <bottom style="thin">
        <color rgb="FFC87800"/>
      </bottom>
      <diagonal/>
    </border>
    <border>
      <left style="medium">
        <color theme="7" tint="-0.499984740745262"/>
      </left>
      <right/>
      <top style="thin">
        <color rgb="FFC87800"/>
      </top>
      <bottom style="thin">
        <color rgb="FFC87800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7" tint="-0.499984740745262"/>
      </left>
      <right/>
      <top style="thin">
        <color theme="7" tint="-0.249977111117893"/>
      </top>
      <bottom style="thin">
        <color theme="0"/>
      </bottom>
      <diagonal/>
    </border>
    <border>
      <left/>
      <right/>
      <top style="thin">
        <color theme="7" tint="-0.249977111117893"/>
      </top>
      <bottom style="thin">
        <color theme="0"/>
      </bottom>
      <diagonal/>
    </border>
    <border>
      <left/>
      <right style="medium">
        <color theme="7" tint="-0.499984740745262"/>
      </right>
      <top style="thin">
        <color theme="7" tint="-0.249977111117893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7" tint="-0.249977111117893"/>
      </bottom>
      <diagonal/>
    </border>
    <border>
      <left style="medium">
        <color theme="7" tint="-0.499984740745262"/>
      </left>
      <right/>
      <top/>
      <bottom style="thin">
        <color rgb="FF9E7500"/>
      </bottom>
      <diagonal/>
    </border>
    <border>
      <left style="medium">
        <color theme="7" tint="-0.499984740745262"/>
      </left>
      <right/>
      <top style="thin">
        <color theme="0" tint="-0.499984740745262"/>
      </top>
      <bottom style="thin">
        <color theme="0"/>
      </bottom>
      <diagonal/>
    </border>
    <border>
      <left style="medium">
        <color theme="7" tint="-0.49998474074526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7" tint="-0.499984740745262"/>
      </right>
      <top style="thin">
        <color theme="0"/>
      </top>
      <bottom/>
      <diagonal/>
    </border>
    <border>
      <left style="thin">
        <color theme="0"/>
      </left>
      <right style="medium">
        <color theme="7" tint="-0.499984740745262"/>
      </right>
      <top style="thin">
        <color theme="0"/>
      </top>
      <bottom style="thin">
        <color rgb="FF9E7500"/>
      </bottom>
      <diagonal/>
    </border>
    <border>
      <left style="thin">
        <color theme="0"/>
      </left>
      <right/>
      <top style="thin">
        <color theme="0" tint="-0.499984740745262"/>
      </top>
      <bottom style="medium">
        <color theme="7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7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7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7" tint="-0.499984740745262"/>
      </right>
      <top style="thin">
        <color theme="0"/>
      </top>
      <bottom/>
      <diagonal/>
    </border>
    <border>
      <left style="medium">
        <color theme="7" tint="-0.499984740745262"/>
      </left>
      <right/>
      <top style="thin">
        <color rgb="FFC87800"/>
      </top>
      <bottom/>
      <diagonal/>
    </border>
    <border>
      <left/>
      <right style="medium">
        <color theme="7" tint="-0.499984740745262"/>
      </right>
      <top style="thin">
        <color rgb="FFC87800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/>
      </left>
      <right/>
      <top/>
      <bottom style="medium">
        <color theme="7" tint="-0.499984740745262"/>
      </bottom>
      <diagonal/>
    </border>
    <border>
      <left/>
      <right style="thin">
        <color theme="0"/>
      </right>
      <top/>
      <bottom style="medium">
        <color theme="7" tint="-0.499984740745262"/>
      </bottom>
      <diagonal/>
    </border>
    <border>
      <left/>
      <right style="medium">
        <color rgb="FF9E750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rgb="FFC87800"/>
      </top>
      <bottom/>
      <diagonal/>
    </border>
    <border>
      <left style="thin">
        <color theme="0"/>
      </left>
      <right/>
      <top/>
      <bottom style="thin">
        <color rgb="FFC87800"/>
      </bottom>
      <diagonal/>
    </border>
    <border>
      <left/>
      <right style="thin">
        <color theme="0"/>
      </right>
      <top style="thin">
        <color rgb="FFC87800"/>
      </top>
      <bottom style="thin">
        <color rgb="FFC87800"/>
      </bottom>
      <diagonal/>
    </border>
    <border>
      <left style="thin">
        <color theme="0"/>
      </left>
      <right style="medium">
        <color theme="7" tint="-0.499984740745262"/>
      </right>
      <top style="thin">
        <color rgb="FFC87800"/>
      </top>
      <bottom style="thin">
        <color rgb="FFC87800"/>
      </bottom>
      <diagonal/>
    </border>
    <border>
      <left style="thin">
        <color theme="0"/>
      </left>
      <right style="medium">
        <color theme="7" tint="-0.499984740745262"/>
      </right>
      <top/>
      <bottom style="thin">
        <color rgb="FFC87800"/>
      </bottom>
      <diagonal/>
    </border>
    <border>
      <left style="thin">
        <color theme="0"/>
      </left>
      <right style="medium">
        <color theme="7" tint="-0.499984740745262"/>
      </right>
      <top/>
      <bottom/>
      <diagonal/>
    </border>
    <border>
      <left style="thin">
        <color theme="0"/>
      </left>
      <right style="medium">
        <color theme="7" tint="-0.499984740745262"/>
      </right>
      <top style="thin">
        <color rgb="FFC87800"/>
      </top>
      <bottom/>
      <diagonal/>
    </border>
    <border>
      <left style="medium">
        <color rgb="FF9E7500"/>
      </left>
      <right style="thin">
        <color rgb="FF9E7500"/>
      </right>
      <top style="medium">
        <color rgb="FF9E7500"/>
      </top>
      <bottom style="medium">
        <color theme="7" tint="-0.499984740745262"/>
      </bottom>
      <diagonal/>
    </border>
    <border>
      <left style="thin">
        <color rgb="FF9E7500"/>
      </left>
      <right style="thin">
        <color rgb="FF9E7500"/>
      </right>
      <top style="medium">
        <color rgb="FF9E7500"/>
      </top>
      <bottom style="medium">
        <color theme="7" tint="-0.499984740745262"/>
      </bottom>
      <diagonal/>
    </border>
    <border>
      <left style="thin">
        <color rgb="FF9E7500"/>
      </left>
      <right style="medium">
        <color theme="7" tint="-0.499984740745262"/>
      </right>
      <top style="medium">
        <color rgb="FF9E7500"/>
      </top>
      <bottom style="medium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36">
    <xf numFmtId="0" fontId="0" fillId="0" borderId="0" xfId="0"/>
    <xf numFmtId="0" fontId="1" fillId="0" borderId="0" xfId="0" applyFont="1"/>
    <xf numFmtId="0" fontId="5" fillId="0" borderId="0" xfId="0" applyFont="1"/>
    <xf numFmtId="0" fontId="8" fillId="0" borderId="0" xfId="0" applyFont="1" applyAlignment="1">
      <alignment horizontal="right"/>
    </xf>
    <xf numFmtId="3" fontId="8" fillId="0" borderId="5" xfId="0" applyNumberFormat="1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2" fillId="0" borderId="0" xfId="0" quotePrefix="1" applyFont="1"/>
    <xf numFmtId="0" fontId="22" fillId="0" borderId="0" xfId="0" applyFont="1" applyAlignment="1">
      <alignment vertical="center" wrapText="1"/>
    </xf>
    <xf numFmtId="0" fontId="26" fillId="0" borderId="0" xfId="0" applyFont="1"/>
    <xf numFmtId="0" fontId="26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1" fontId="8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23" xfId="0" applyFont="1" applyBorder="1" applyAlignment="1">
      <alignment horizontal="right"/>
    </xf>
    <xf numFmtId="0" fontId="8" fillId="0" borderId="23" xfId="0" applyFont="1" applyBorder="1" applyAlignment="1">
      <alignment horizontal="right" vertical="center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4" xfId="0" applyFont="1" applyBorder="1"/>
    <xf numFmtId="0" fontId="7" fillId="0" borderId="34" xfId="0" applyFont="1" applyBorder="1"/>
    <xf numFmtId="0" fontId="7" fillId="0" borderId="34" xfId="0" applyFont="1" applyBorder="1" applyAlignment="1">
      <alignment vertical="center"/>
    </xf>
    <xf numFmtId="0" fontId="1" fillId="0" borderId="38" xfId="0" applyFont="1" applyBorder="1"/>
    <xf numFmtId="0" fontId="8" fillId="0" borderId="42" xfId="0" applyFont="1" applyBorder="1" applyAlignment="1">
      <alignment vertical="center"/>
    </xf>
    <xf numFmtId="164" fontId="10" fillId="0" borderId="43" xfId="0" applyNumberFormat="1" applyFont="1" applyBorder="1" applyAlignment="1">
      <alignment horizontal="center" vertical="center" wrapText="1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3" fontId="12" fillId="3" borderId="47" xfId="0" applyNumberFormat="1" applyFont="1" applyFill="1" applyBorder="1" applyAlignment="1">
      <alignment horizontal="center"/>
    </xf>
    <xf numFmtId="0" fontId="6" fillId="0" borderId="34" xfId="0" applyFont="1" applyBorder="1"/>
    <xf numFmtId="0" fontId="8" fillId="0" borderId="52" xfId="0" applyFont="1" applyBorder="1" applyAlignment="1">
      <alignment horizontal="center"/>
    </xf>
    <xf numFmtId="0" fontId="2" fillId="0" borderId="35" xfId="0" applyFont="1" applyBorder="1"/>
    <xf numFmtId="0" fontId="1" fillId="0" borderId="56" xfId="0" applyFont="1" applyBorder="1"/>
    <xf numFmtId="0" fontId="8" fillId="0" borderId="34" xfId="0" applyFont="1" applyBorder="1"/>
    <xf numFmtId="0" fontId="5" fillId="0" borderId="34" xfId="0" applyFont="1" applyBorder="1"/>
    <xf numFmtId="0" fontId="1" fillId="2" borderId="0" xfId="0" applyFont="1" applyFill="1"/>
    <xf numFmtId="0" fontId="17" fillId="2" borderId="0" xfId="0" applyFont="1" applyFill="1"/>
    <xf numFmtId="0" fontId="1" fillId="2" borderId="35" xfId="0" applyFont="1" applyFill="1" applyBorder="1"/>
    <xf numFmtId="0" fontId="1" fillId="0" borderId="65" xfId="0" applyFont="1" applyBorder="1"/>
    <xf numFmtId="0" fontId="0" fillId="0" borderId="69" xfId="0" applyBorder="1"/>
    <xf numFmtId="0" fontId="2" fillId="0" borderId="75" xfId="0" applyFont="1" applyBorder="1"/>
    <xf numFmtId="0" fontId="1" fillId="0" borderId="77" xfId="0" applyFont="1" applyBorder="1"/>
    <xf numFmtId="0" fontId="1" fillId="0" borderId="22" xfId="0" applyFont="1" applyBorder="1"/>
    <xf numFmtId="0" fontId="1" fillId="0" borderId="84" xfId="0" applyFont="1" applyBorder="1"/>
    <xf numFmtId="0" fontId="6" fillId="0" borderId="65" xfId="0" applyFont="1" applyBorder="1"/>
    <xf numFmtId="0" fontId="1" fillId="0" borderId="28" xfId="0" applyFont="1" applyBorder="1"/>
    <xf numFmtId="0" fontId="1" fillId="0" borderId="87" xfId="0" applyFont="1" applyBorder="1"/>
    <xf numFmtId="0" fontId="1" fillId="0" borderId="88" xfId="0" applyFont="1" applyBorder="1"/>
    <xf numFmtId="0" fontId="8" fillId="0" borderId="39" xfId="0" applyFont="1" applyBorder="1"/>
    <xf numFmtId="0" fontId="1" fillId="0" borderId="83" xfId="0" applyFont="1" applyBorder="1"/>
    <xf numFmtId="0" fontId="1" fillId="0" borderId="89" xfId="0" applyFont="1" applyBorder="1"/>
    <xf numFmtId="0" fontId="1" fillId="0" borderId="90" xfId="0" applyFont="1" applyBorder="1"/>
    <xf numFmtId="0" fontId="7" fillId="0" borderId="65" xfId="0" applyFont="1" applyBorder="1" applyAlignment="1">
      <alignment horizontal="left"/>
    </xf>
    <xf numFmtId="0" fontId="5" fillId="0" borderId="65" xfId="0" applyFont="1" applyBorder="1"/>
    <xf numFmtId="0" fontId="6" fillId="0" borderId="104" xfId="0" applyFont="1" applyBorder="1" applyAlignment="1">
      <alignment horizontal="left"/>
    </xf>
    <xf numFmtId="0" fontId="5" fillId="0" borderId="105" xfId="0" applyFont="1" applyBorder="1" applyAlignment="1">
      <alignment horizontal="left" vertical="top"/>
    </xf>
    <xf numFmtId="0" fontId="5" fillId="0" borderId="106" xfId="0" applyFont="1" applyBorder="1" applyAlignment="1">
      <alignment horizontal="left"/>
    </xf>
    <xf numFmtId="0" fontId="5" fillId="0" borderId="107" xfId="0" applyFont="1" applyBorder="1" applyAlignment="1">
      <alignment horizontal="left"/>
    </xf>
    <xf numFmtId="0" fontId="1" fillId="0" borderId="21" xfId="0" applyFont="1" applyBorder="1"/>
    <xf numFmtId="14" fontId="10" fillId="2" borderId="6" xfId="0" applyNumberFormat="1" applyFont="1" applyFill="1" applyBorder="1" applyAlignment="1" applyProtection="1">
      <alignment horizontal="center" vertical="center"/>
      <protection locked="0"/>
    </xf>
    <xf numFmtId="14" fontId="10" fillId="2" borderId="53" xfId="0" applyNumberFormat="1" applyFont="1" applyFill="1" applyBorder="1" applyAlignment="1" applyProtection="1">
      <alignment horizontal="center" vertical="center"/>
      <protection locked="0"/>
    </xf>
    <xf numFmtId="14" fontId="10" fillId="2" borderId="4" xfId="0" applyNumberFormat="1" applyFont="1" applyFill="1" applyBorder="1" applyAlignment="1" applyProtection="1">
      <alignment horizontal="center" vertical="center"/>
      <protection locked="0"/>
    </xf>
    <xf numFmtId="14" fontId="10" fillId="2" borderId="37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/>
    <xf numFmtId="0" fontId="1" fillId="4" borderId="0" xfId="0" applyFont="1" applyFill="1"/>
    <xf numFmtId="0" fontId="30" fillId="4" borderId="0" xfId="0" applyFont="1" applyFill="1"/>
    <xf numFmtId="0" fontId="5" fillId="4" borderId="0" xfId="0" applyFont="1" applyFill="1"/>
    <xf numFmtId="0" fontId="2" fillId="4" borderId="65" xfId="0" applyFont="1" applyFill="1" applyBorder="1"/>
    <xf numFmtId="0" fontId="1" fillId="4" borderId="65" xfId="0" applyFont="1" applyFill="1" applyBorder="1"/>
    <xf numFmtId="0" fontId="2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0" fillId="2" borderId="7" xfId="0" applyFont="1" applyFill="1" applyBorder="1" applyAlignment="1" applyProtection="1">
      <alignment wrapText="1"/>
      <protection locked="0"/>
    </xf>
    <xf numFmtId="3" fontId="8" fillId="0" borderId="43" xfId="0" applyNumberFormat="1" applyFont="1" applyBorder="1" applyAlignment="1" applyProtection="1">
      <alignment horizontal="center" vertical="center"/>
      <protection hidden="1"/>
    </xf>
    <xf numFmtId="0" fontId="6" fillId="3" borderId="47" xfId="0" applyFont="1" applyFill="1" applyBorder="1" applyProtection="1">
      <protection hidden="1"/>
    </xf>
    <xf numFmtId="166" fontId="8" fillId="0" borderId="35" xfId="0" applyNumberFormat="1" applyFont="1" applyBorder="1" applyAlignment="1" applyProtection="1">
      <alignment horizontal="center"/>
      <protection hidden="1"/>
    </xf>
    <xf numFmtId="0" fontId="6" fillId="3" borderId="112" xfId="0" applyFont="1" applyFill="1" applyBorder="1" applyProtection="1">
      <protection hidden="1"/>
    </xf>
    <xf numFmtId="0" fontId="6" fillId="3" borderId="60" xfId="0" applyFont="1" applyFill="1" applyBorder="1" applyProtection="1">
      <protection hidden="1"/>
    </xf>
    <xf numFmtId="3" fontId="13" fillId="2" borderId="53" xfId="0" applyNumberFormat="1" applyFont="1" applyFill="1" applyBorder="1" applyAlignment="1" applyProtection="1">
      <alignment vertical="center"/>
      <protection locked="0"/>
    </xf>
    <xf numFmtId="0" fontId="13" fillId="2" borderId="55" xfId="0" applyFont="1" applyFill="1" applyBorder="1" applyAlignment="1" applyProtection="1">
      <alignment vertical="center"/>
      <protection locked="0"/>
    </xf>
    <xf numFmtId="0" fontId="2" fillId="4" borderId="86" xfId="0" applyFont="1" applyFill="1" applyBorder="1"/>
    <xf numFmtId="49" fontId="34" fillId="4" borderId="0" xfId="1" applyNumberFormat="1" applyFont="1" applyFill="1"/>
    <xf numFmtId="0" fontId="35" fillId="4" borderId="86" xfId="0" applyFont="1" applyFill="1" applyBorder="1"/>
    <xf numFmtId="0" fontId="35" fillId="4" borderId="0" xfId="0" applyFont="1" applyFill="1"/>
    <xf numFmtId="0" fontId="30" fillId="4" borderId="86" xfId="0" applyFont="1" applyFill="1" applyBorder="1"/>
    <xf numFmtId="0" fontId="36" fillId="4" borderId="0" xfId="0" applyFont="1" applyFill="1" applyAlignment="1">
      <alignment horizontal="justify" vertical="center" shrinkToFit="1"/>
    </xf>
    <xf numFmtId="0" fontId="36" fillId="4" borderId="0" xfId="0" applyFont="1" applyFill="1" applyAlignment="1">
      <alignment vertical="center" shrinkToFit="1"/>
    </xf>
    <xf numFmtId="0" fontId="36" fillId="4" borderId="0" xfId="0" applyFont="1" applyFill="1"/>
    <xf numFmtId="0" fontId="37" fillId="4" borderId="0" xfId="0" applyFont="1" applyFill="1"/>
    <xf numFmtId="0" fontId="31" fillId="4" borderId="86" xfId="0" applyFont="1" applyFill="1" applyBorder="1" applyProtection="1">
      <protection locked="0"/>
    </xf>
    <xf numFmtId="0" fontId="31" fillId="4" borderId="86" xfId="0" applyFont="1" applyFill="1" applyBorder="1" applyAlignment="1">
      <alignment horizontal="left"/>
    </xf>
    <xf numFmtId="0" fontId="11" fillId="4" borderId="86" xfId="0" applyFont="1" applyFill="1" applyBorder="1" applyAlignment="1">
      <alignment vertical="center" wrapText="1"/>
    </xf>
    <xf numFmtId="0" fontId="38" fillId="4" borderId="86" xfId="0" applyFont="1" applyFill="1" applyBorder="1" applyAlignment="1">
      <alignment vertical="top"/>
    </xf>
    <xf numFmtId="0" fontId="38" fillId="4" borderId="0" xfId="0" applyFont="1" applyFill="1" applyAlignment="1">
      <alignment vertical="top"/>
    </xf>
    <xf numFmtId="0" fontId="11" fillId="4" borderId="86" xfId="0" applyFont="1" applyFill="1" applyBorder="1"/>
    <xf numFmtId="0" fontId="31" fillId="4" borderId="0" xfId="0" applyFont="1" applyFill="1"/>
    <xf numFmtId="0" fontId="11" fillId="4" borderId="0" xfId="0" applyFont="1" applyFill="1"/>
    <xf numFmtId="0" fontId="39" fillId="4" borderId="0" xfId="0" applyFont="1" applyFill="1"/>
    <xf numFmtId="165" fontId="2" fillId="4" borderId="0" xfId="0" applyNumberFormat="1" applyFont="1" applyFill="1"/>
    <xf numFmtId="2" fontId="2" fillId="4" borderId="0" xfId="0" applyNumberFormat="1" applyFont="1" applyFill="1"/>
    <xf numFmtId="0" fontId="30" fillId="4" borderId="86" xfId="0" applyFont="1" applyFill="1" applyBorder="1" applyAlignment="1">
      <alignment wrapText="1"/>
    </xf>
    <xf numFmtId="0" fontId="2" fillId="4" borderId="86" xfId="0" applyFont="1" applyFill="1" applyBorder="1" applyAlignment="1">
      <alignment wrapText="1"/>
    </xf>
    <xf numFmtId="0" fontId="31" fillId="4" borderId="86" xfId="0" applyFont="1" applyFill="1" applyBorder="1"/>
    <xf numFmtId="0" fontId="2" fillId="4" borderId="81" xfId="0" applyFont="1" applyFill="1" applyBorder="1"/>
    <xf numFmtId="1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4" xfId="0" applyNumberFormat="1" applyFont="1" applyFill="1" applyBorder="1" applyAlignment="1" applyProtection="1">
      <alignment horizontal="center" wrapText="1"/>
      <protection locked="0"/>
    </xf>
    <xf numFmtId="0" fontId="40" fillId="0" borderId="0" xfId="0" applyFont="1"/>
    <xf numFmtId="0" fontId="41" fillId="4" borderId="0" xfId="0" applyFont="1" applyFill="1"/>
    <xf numFmtId="0" fontId="42" fillId="4" borderId="0" xfId="0" applyFont="1" applyFill="1" applyAlignment="1">
      <alignment vertical="center" shrinkToFit="1"/>
    </xf>
    <xf numFmtId="0" fontId="7" fillId="2" borderId="4" xfId="0" applyFont="1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left" vertical="center"/>
    </xf>
    <xf numFmtId="0" fontId="9" fillId="0" borderId="40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41" xfId="0" applyFont="1" applyBorder="1" applyAlignment="1">
      <alignment vertical="top"/>
    </xf>
    <xf numFmtId="0" fontId="8" fillId="4" borderId="4" xfId="0" applyFont="1" applyFill="1" applyBorder="1" applyAlignment="1">
      <alignment horizontal="left"/>
    </xf>
    <xf numFmtId="0" fontId="7" fillId="2" borderId="4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9" fillId="0" borderId="76" xfId="0" applyFont="1" applyBorder="1" applyAlignment="1">
      <alignment horizontal="right"/>
    </xf>
    <xf numFmtId="0" fontId="19" fillId="0" borderId="58" xfId="0" applyFont="1" applyBorder="1" applyAlignment="1">
      <alignment horizontal="right"/>
    </xf>
    <xf numFmtId="0" fontId="19" fillId="0" borderId="59" xfId="0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7" fillId="2" borderId="37" xfId="0" applyFont="1" applyFill="1" applyBorder="1" applyAlignment="1" applyProtection="1">
      <alignment horizontal="left"/>
      <protection locked="0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13" fillId="2" borderId="45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8" fillId="0" borderId="5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3" fillId="2" borderId="44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12" xfId="0" applyFont="1" applyFill="1" applyBorder="1" applyAlignment="1" applyProtection="1">
      <alignment horizontal="left" vertical="center" wrapText="1"/>
      <protection locked="0"/>
    </xf>
    <xf numFmtId="0" fontId="13" fillId="2" borderId="13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15" xfId="0" applyFont="1" applyFill="1" applyBorder="1" applyAlignment="1" applyProtection="1">
      <alignment horizontal="left" vertical="center" wrapText="1"/>
      <protection locked="0"/>
    </xf>
    <xf numFmtId="0" fontId="13" fillId="2" borderId="16" xfId="0" applyFont="1" applyFill="1" applyBorder="1" applyAlignment="1" applyProtection="1">
      <alignment horizontal="left" vertical="center" wrapText="1"/>
      <protection locked="0"/>
    </xf>
    <xf numFmtId="14" fontId="7" fillId="2" borderId="54" xfId="0" applyNumberFormat="1" applyFont="1" applyFill="1" applyBorder="1" applyAlignment="1" applyProtection="1">
      <alignment horizontal="center" wrapText="1"/>
      <protection locked="0"/>
    </xf>
    <xf numFmtId="14" fontId="7" fillId="2" borderId="13" xfId="0" applyNumberFormat="1" applyFont="1" applyFill="1" applyBorder="1" applyAlignment="1" applyProtection="1">
      <alignment horizontal="center" wrapText="1"/>
      <protection locked="0"/>
    </xf>
    <xf numFmtId="14" fontId="7" fillId="2" borderId="14" xfId="0" applyNumberFormat="1" applyFont="1" applyFill="1" applyBorder="1" applyAlignment="1" applyProtection="1">
      <alignment horizontal="center" wrapText="1"/>
      <protection locked="0"/>
    </xf>
    <xf numFmtId="14" fontId="31" fillId="4" borderId="12" xfId="0" applyNumberFormat="1" applyFont="1" applyFill="1" applyBorder="1" applyAlignment="1" applyProtection="1">
      <alignment horizontal="center" wrapText="1"/>
      <protection hidden="1"/>
    </xf>
    <xf numFmtId="14" fontId="31" fillId="4" borderId="13" xfId="0" applyNumberFormat="1" applyFont="1" applyFill="1" applyBorder="1" applyAlignment="1" applyProtection="1">
      <alignment horizontal="center" wrapText="1"/>
      <protection hidden="1"/>
    </xf>
    <xf numFmtId="14" fontId="31" fillId="4" borderId="14" xfId="0" applyNumberFormat="1" applyFont="1" applyFill="1" applyBorder="1" applyAlignment="1" applyProtection="1">
      <alignment horizontal="center" wrapText="1"/>
      <protection hidden="1"/>
    </xf>
    <xf numFmtId="14" fontId="15" fillId="2" borderId="12" xfId="0" applyNumberFormat="1" applyFont="1" applyFill="1" applyBorder="1" applyAlignment="1" applyProtection="1">
      <alignment horizontal="center" wrapText="1"/>
      <protection locked="0"/>
    </xf>
    <xf numFmtId="14" fontId="15" fillId="2" borderId="13" xfId="0" applyNumberFormat="1" applyFont="1" applyFill="1" applyBorder="1" applyAlignment="1" applyProtection="1">
      <alignment horizontal="center" wrapText="1"/>
      <protection locked="0"/>
    </xf>
    <xf numFmtId="14" fontId="15" fillId="2" borderId="14" xfId="0" applyNumberFormat="1" applyFont="1" applyFill="1" applyBorder="1" applyAlignment="1" applyProtection="1">
      <alignment horizont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6" fillId="0" borderId="66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85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8" fillId="0" borderId="85" xfId="0" applyFont="1" applyBorder="1" applyAlignment="1">
      <alignment horizontal="right"/>
    </xf>
    <xf numFmtId="0" fontId="8" fillId="0" borderId="86" xfId="0" applyFont="1" applyBorder="1" applyAlignment="1">
      <alignment horizontal="right"/>
    </xf>
    <xf numFmtId="0" fontId="7" fillId="0" borderId="85" xfId="0" applyFont="1" applyBorder="1" applyAlignment="1">
      <alignment horizontal="right"/>
    </xf>
    <xf numFmtId="0" fontId="7" fillId="0" borderId="86" xfId="0" applyFont="1" applyBorder="1" applyAlignment="1">
      <alignment horizontal="right"/>
    </xf>
    <xf numFmtId="1" fontId="1" fillId="0" borderId="101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6" fillId="0" borderId="6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5" fillId="0" borderId="9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6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0" borderId="6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03" xfId="0" applyFont="1" applyBorder="1" applyAlignment="1">
      <alignment horizontal="left"/>
    </xf>
    <xf numFmtId="0" fontId="5" fillId="0" borderId="9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2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11" fillId="4" borderId="5" xfId="0" applyFont="1" applyFill="1" applyBorder="1" applyAlignment="1" applyProtection="1">
      <alignment horizontal="center" vertical="center"/>
      <protection hidden="1"/>
    </xf>
    <xf numFmtId="0" fontId="14" fillId="0" borderId="5" xfId="0" applyFont="1" applyBorder="1" applyAlignment="1">
      <alignment horizontal="center" vertical="center"/>
    </xf>
    <xf numFmtId="0" fontId="18" fillId="0" borderId="27" xfId="0" applyFont="1" applyBorder="1" applyAlignment="1">
      <alignment horizontal="right"/>
    </xf>
    <xf numFmtId="0" fontId="18" fillId="0" borderId="26" xfId="0" applyFont="1" applyBorder="1" applyAlignment="1">
      <alignment horizontal="right"/>
    </xf>
    <xf numFmtId="0" fontId="6" fillId="0" borderId="49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21" fillId="0" borderId="78" xfId="0" applyFont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0" borderId="7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7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18" fillId="0" borderId="25" xfId="0" applyFont="1" applyBorder="1" applyAlignment="1">
      <alignment horizontal="right"/>
    </xf>
    <xf numFmtId="0" fontId="9" fillId="0" borderId="49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8" xfId="0" applyFont="1" applyBorder="1" applyAlignment="1">
      <alignment horizontal="left"/>
    </xf>
    <xf numFmtId="0" fontId="8" fillId="0" borderId="86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1" fillId="0" borderId="79" xfId="0" applyFont="1" applyBorder="1" applyAlignment="1">
      <alignment horizontal="left"/>
    </xf>
    <xf numFmtId="0" fontId="1" fillId="0" borderId="86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14" fontId="5" fillId="2" borderId="98" xfId="0" applyNumberFormat="1" applyFont="1" applyFill="1" applyBorder="1" applyAlignment="1" applyProtection="1">
      <alignment horizontal="left"/>
      <protection locked="0"/>
    </xf>
    <xf numFmtId="14" fontId="5" fillId="2" borderId="99" xfId="0" applyNumberFormat="1" applyFont="1" applyFill="1" applyBorder="1" applyAlignment="1" applyProtection="1">
      <alignment horizontal="left"/>
      <protection locked="0"/>
    </xf>
    <xf numFmtId="14" fontId="5" fillId="2" borderId="100" xfId="0" applyNumberFormat="1" applyFont="1" applyFill="1" applyBorder="1" applyAlignment="1" applyProtection="1">
      <alignment horizontal="left"/>
      <protection locked="0"/>
    </xf>
    <xf numFmtId="0" fontId="15" fillId="0" borderId="72" xfId="0" applyFont="1" applyBorder="1" applyAlignment="1">
      <alignment horizontal="left" vertical="center" wrapText="1"/>
    </xf>
    <xf numFmtId="0" fontId="15" fillId="0" borderId="73" xfId="0" applyFont="1" applyBorder="1" applyAlignment="1">
      <alignment horizontal="left" vertical="center" wrapText="1"/>
    </xf>
    <xf numFmtId="0" fontId="15" fillId="0" borderId="81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 wrapText="1"/>
    </xf>
    <xf numFmtId="0" fontId="7" fillId="0" borderId="81" xfId="0" applyFont="1" applyBorder="1" applyAlignment="1">
      <alignment horizontal="left" vertical="center" wrapText="1"/>
    </xf>
    <xf numFmtId="14" fontId="5" fillId="2" borderId="93" xfId="0" applyNumberFormat="1" applyFont="1" applyFill="1" applyBorder="1" applyAlignment="1" applyProtection="1">
      <alignment horizontal="left"/>
      <protection locked="0"/>
    </xf>
    <xf numFmtId="14" fontId="5" fillId="2" borderId="97" xfId="0" applyNumberFormat="1" applyFont="1" applyFill="1" applyBorder="1" applyAlignment="1" applyProtection="1">
      <alignment horizontal="left"/>
      <protection locked="0"/>
    </xf>
    <xf numFmtId="14" fontId="5" fillId="2" borderId="17" xfId="0" applyNumberFormat="1" applyFont="1" applyFill="1" applyBorder="1" applyAlignment="1" applyProtection="1">
      <alignment horizontal="left"/>
      <protection locked="0"/>
    </xf>
    <xf numFmtId="0" fontId="5" fillId="0" borderId="3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16" fillId="0" borderId="2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" fillId="0" borderId="102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1" fontId="6" fillId="0" borderId="2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5" fillId="0" borderId="72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/>
    </xf>
    <xf numFmtId="0" fontId="15" fillId="0" borderId="81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83" xfId="0" applyFont="1" applyBorder="1" applyAlignment="1">
      <alignment horizontal="left" vertical="center"/>
    </xf>
    <xf numFmtId="0" fontId="15" fillId="0" borderId="74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1" fillId="0" borderId="87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94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1" fillId="0" borderId="78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6" fillId="0" borderId="78" xfId="0" applyFont="1" applyBorder="1" applyAlignment="1">
      <alignment horizontal="left"/>
    </xf>
    <xf numFmtId="0" fontId="6" fillId="0" borderId="79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6" fillId="0" borderId="74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1" fillId="0" borderId="7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5" xfId="0" applyFont="1" applyBorder="1" applyAlignment="1">
      <alignment horizontal="left"/>
    </xf>
    <xf numFmtId="0" fontId="20" fillId="0" borderId="78" xfId="0" applyFont="1" applyBorder="1" applyAlignment="1">
      <alignment horizontal="left"/>
    </xf>
    <xf numFmtId="0" fontId="20" fillId="0" borderId="79" xfId="0" applyFont="1" applyBorder="1" applyAlignment="1">
      <alignment horizontal="left"/>
    </xf>
    <xf numFmtId="0" fontId="20" fillId="0" borderId="96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5" fillId="0" borderId="78" xfId="0" applyFont="1" applyBorder="1" applyAlignment="1">
      <alignment horizontal="left"/>
    </xf>
    <xf numFmtId="0" fontId="5" fillId="0" borderId="79" xfId="0" applyFont="1" applyBorder="1" applyAlignment="1">
      <alignment horizontal="left"/>
    </xf>
    <xf numFmtId="0" fontId="5" fillId="0" borderId="86" xfId="0" applyFont="1" applyBorder="1" applyAlignment="1">
      <alignment horizontal="left"/>
    </xf>
    <xf numFmtId="0" fontId="5" fillId="0" borderId="85" xfId="0" applyFont="1" applyBorder="1" applyAlignment="1">
      <alignment horizontal="right"/>
    </xf>
    <xf numFmtId="0" fontId="5" fillId="0" borderId="79" xfId="0" applyFont="1" applyBorder="1" applyAlignment="1">
      <alignment horizontal="right"/>
    </xf>
    <xf numFmtId="0" fontId="5" fillId="0" borderId="80" xfId="0" applyFont="1" applyBorder="1" applyAlignment="1">
      <alignment horizontal="right"/>
    </xf>
    <xf numFmtId="0" fontId="5" fillId="0" borderId="85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6" fillId="0" borderId="111" xfId="0" applyFont="1" applyBorder="1" applyAlignment="1">
      <alignment horizontal="right"/>
    </xf>
    <xf numFmtId="0" fontId="6" fillId="0" borderId="113" xfId="0" applyFont="1" applyBorder="1" applyAlignment="1">
      <alignment horizontal="right"/>
    </xf>
    <xf numFmtId="0" fontId="20" fillId="3" borderId="108" xfId="0" applyFont="1" applyFill="1" applyBorder="1" applyAlignment="1">
      <alignment horizontal="right"/>
    </xf>
    <xf numFmtId="0" fontId="20" fillId="3" borderId="109" xfId="0" applyFont="1" applyFill="1" applyBorder="1" applyAlignment="1">
      <alignment horizontal="right"/>
    </xf>
    <xf numFmtId="0" fontId="20" fillId="3" borderId="110" xfId="0" applyFont="1" applyFill="1" applyBorder="1" applyAlignment="1">
      <alignment horizontal="right"/>
    </xf>
    <xf numFmtId="0" fontId="22" fillId="0" borderId="0" xfId="0" applyFont="1" applyAlignment="1">
      <alignment horizontal="left" wrapText="1"/>
    </xf>
    <xf numFmtId="0" fontId="22" fillId="0" borderId="0" xfId="0" quotePrefix="1" applyFont="1" applyAlignment="1">
      <alignment horizontal="left"/>
    </xf>
    <xf numFmtId="0" fontId="22" fillId="0" borderId="0" xfId="0" applyFont="1" applyAlignment="1">
      <alignment vertical="top" wrapText="1"/>
    </xf>
    <xf numFmtId="0" fontId="3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3" fillId="4" borderId="0" xfId="0" applyFont="1" applyFill="1"/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2" defaultPivotStyle="PivotStyleLight16"/>
  <colors>
    <mruColors>
      <color rgb="FF9E7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</xdr:row>
          <xdr:rowOff>19050</xdr:rowOff>
        </xdr:from>
        <xdr:to>
          <xdr:col>3</xdr:col>
          <xdr:colOff>0</xdr:colOff>
          <xdr:row>3</xdr:row>
          <xdr:rowOff>600075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44</xdr:row>
          <xdr:rowOff>114300</xdr:rowOff>
        </xdr:from>
        <xdr:to>
          <xdr:col>3</xdr:col>
          <xdr:colOff>114300</xdr:colOff>
          <xdr:row>48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9</xdr:col>
      <xdr:colOff>533400</xdr:colOff>
      <xdr:row>25</xdr:row>
      <xdr:rowOff>47625</xdr:rowOff>
    </xdr:to>
    <xdr:grpSp>
      <xdr:nvGrpSpPr>
        <xdr:cNvPr id="17" name="Skupina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>
          <a:grpSpLocks/>
        </xdr:cNvGrpSpPr>
      </xdr:nvGrpSpPr>
      <xdr:grpSpPr bwMode="auto">
        <a:xfrm>
          <a:off x="0" y="4961659"/>
          <a:ext cx="5486400" cy="809625"/>
          <a:chOff x="133349" y="5086350"/>
          <a:chExt cx="7029451" cy="809625"/>
        </a:xfrm>
      </xdr:grpSpPr>
      <xdr:pic>
        <xdr:nvPicPr>
          <xdr:cNvPr id="18" name="Obrázek 1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2400" y="5086350"/>
            <a:ext cx="7010400" cy="809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" name="Šipka doprava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133349" y="5505450"/>
            <a:ext cx="866775" cy="247650"/>
          </a:xfrm>
          <a:prstGeom prst="rightArrow">
            <a:avLst/>
          </a:prstGeom>
          <a:solidFill>
            <a:srgbClr val="FF0000">
              <a:alpha val="59000"/>
            </a:srgb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cs-CZ"/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DM153"/>
  <sheetViews>
    <sheetView tabSelected="1" showWhiteSpace="0" topLeftCell="A5" zoomScale="150" zoomScaleNormal="150" zoomScaleSheetLayoutView="80" workbookViewId="0">
      <selection activeCell="B19" sqref="B19:H19"/>
    </sheetView>
  </sheetViews>
  <sheetFormatPr defaultColWidth="9.140625" defaultRowHeight="14.25" x14ac:dyDescent="0.2"/>
  <cols>
    <col min="1" max="1" width="8.85546875" style="1" customWidth="1"/>
    <col min="2" max="2" width="7.85546875" style="1" customWidth="1"/>
    <col min="3" max="3" width="0.85546875" style="1" customWidth="1"/>
    <col min="4" max="4" width="8" style="1" customWidth="1"/>
    <col min="5" max="5" width="11.7109375" style="1" customWidth="1"/>
    <col min="6" max="6" width="0.85546875" style="1" customWidth="1"/>
    <col min="7" max="7" width="4" style="1" customWidth="1"/>
    <col min="8" max="8" width="2.85546875" style="1" customWidth="1"/>
    <col min="9" max="9" width="6.7109375" style="1" customWidth="1"/>
    <col min="10" max="10" width="10.85546875" style="1" customWidth="1"/>
    <col min="11" max="11" width="0.85546875" style="1" customWidth="1"/>
    <col min="12" max="12" width="9.42578125" style="1" customWidth="1"/>
    <col min="13" max="13" width="14.28515625" style="1" customWidth="1"/>
    <col min="14" max="14" width="164.7109375" style="71" customWidth="1"/>
    <col min="15" max="15" width="27.42578125" style="67" customWidth="1"/>
    <col min="16" max="17" width="13" style="67" bestFit="1" customWidth="1"/>
    <col min="18" max="18" width="9.140625" style="67"/>
    <col min="19" max="19" width="11.28515625" style="67" bestFit="1" customWidth="1"/>
    <col min="20" max="26" width="9.140625" style="67"/>
    <col min="27" max="27" width="37.5703125" style="67" customWidth="1"/>
    <col min="28" max="28" width="9.140625" style="67"/>
    <col min="29" max="29" width="39.42578125" style="67" customWidth="1"/>
    <col min="30" max="34" width="9.140625" style="67"/>
    <col min="35" max="35" width="7.7109375" style="67" customWidth="1"/>
    <col min="36" max="36" width="17.42578125" style="67" customWidth="1"/>
    <col min="37" max="37" width="6" style="67" customWidth="1"/>
    <col min="38" max="115" width="9.140625" style="67"/>
    <col min="116" max="117" width="9.140625" style="68"/>
    <col min="118" max="16384" width="9.140625" style="1"/>
  </cols>
  <sheetData>
    <row r="1" spans="1:37" ht="2.25" customHeight="1" x14ac:dyDescent="0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83"/>
      <c r="AI1" s="84"/>
    </row>
    <row r="2" spans="1:37" ht="30.75" customHeight="1" x14ac:dyDescent="0.35">
      <c r="A2" s="135" t="s">
        <v>128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85"/>
      <c r="O2" s="86"/>
      <c r="P2" s="86"/>
      <c r="Q2" s="86"/>
      <c r="R2" s="86"/>
      <c r="Z2" s="110"/>
      <c r="AA2" s="110"/>
      <c r="AB2" s="110"/>
      <c r="AK2" s="84"/>
    </row>
    <row r="3" spans="1:37" ht="15" x14ac:dyDescent="0.25">
      <c r="A3" s="139" t="s">
        <v>111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87"/>
      <c r="O3" s="69"/>
      <c r="P3" s="69"/>
      <c r="Z3" s="110"/>
      <c r="AA3" s="335"/>
      <c r="AB3" s="110"/>
      <c r="AK3" s="84"/>
    </row>
    <row r="4" spans="1:37" ht="48" customHeight="1" x14ac:dyDescent="0.25">
      <c r="A4" s="24"/>
      <c r="B4" s="43"/>
      <c r="D4" s="170"/>
      <c r="E4" s="170"/>
      <c r="F4" s="170"/>
      <c r="G4" s="170"/>
      <c r="H4" s="170"/>
      <c r="I4" s="170"/>
      <c r="J4" s="170"/>
      <c r="K4" s="170"/>
      <c r="L4" s="170"/>
      <c r="M4" s="171"/>
      <c r="N4" s="83"/>
      <c r="Z4" s="110"/>
      <c r="AA4" s="335"/>
      <c r="AB4" s="110"/>
      <c r="AC4" s="110"/>
      <c r="AK4" s="84"/>
    </row>
    <row r="5" spans="1:37" ht="13.5" customHeight="1" x14ac:dyDescent="0.25">
      <c r="A5" s="172" t="s">
        <v>0</v>
      </c>
      <c r="B5" s="173"/>
      <c r="C5" s="173"/>
      <c r="D5" s="174"/>
      <c r="E5" s="174"/>
      <c r="F5" s="174"/>
      <c r="G5" s="174"/>
      <c r="H5" s="173"/>
      <c r="I5" s="174" t="s">
        <v>1</v>
      </c>
      <c r="J5" s="174"/>
      <c r="K5" s="174"/>
      <c r="L5" s="174"/>
      <c r="M5" s="175"/>
      <c r="N5" s="83"/>
      <c r="Z5" s="110"/>
      <c r="AA5" s="88" t="s">
        <v>68</v>
      </c>
      <c r="AB5" s="110"/>
      <c r="AC5" s="111"/>
      <c r="AE5" s="90" t="s">
        <v>114</v>
      </c>
      <c r="AH5" s="91" t="s">
        <v>83</v>
      </c>
      <c r="AJ5" s="90" t="s">
        <v>87</v>
      </c>
      <c r="AK5" s="90">
        <v>211</v>
      </c>
    </row>
    <row r="6" spans="1:37" ht="12.95" customHeight="1" x14ac:dyDescent="0.2">
      <c r="A6" s="225" t="s">
        <v>2</v>
      </c>
      <c r="B6" s="119"/>
      <c r="C6" s="19" t="s">
        <v>3</v>
      </c>
      <c r="D6" s="112"/>
      <c r="E6" s="112"/>
      <c r="F6" s="112"/>
      <c r="G6" s="112"/>
      <c r="H6" s="170"/>
      <c r="I6" s="119" t="s">
        <v>2</v>
      </c>
      <c r="J6" s="119"/>
      <c r="K6" s="19" t="s">
        <v>3</v>
      </c>
      <c r="L6" s="112"/>
      <c r="M6" s="138"/>
      <c r="N6" s="92"/>
      <c r="Z6" s="110"/>
      <c r="AA6" s="88" t="s">
        <v>135</v>
      </c>
      <c r="AB6" s="110"/>
      <c r="AC6" s="111"/>
      <c r="AE6" s="90" t="s">
        <v>113</v>
      </c>
      <c r="AH6" s="91" t="s">
        <v>84</v>
      </c>
      <c r="AJ6" s="90" t="s">
        <v>88</v>
      </c>
      <c r="AK6" s="90">
        <v>215</v>
      </c>
    </row>
    <row r="7" spans="1:37" ht="12.95" customHeight="1" x14ac:dyDescent="0.2">
      <c r="A7" s="225" t="s">
        <v>4</v>
      </c>
      <c r="B7" s="119"/>
      <c r="C7" s="19" t="s">
        <v>3</v>
      </c>
      <c r="D7" s="112"/>
      <c r="E7" s="112"/>
      <c r="F7" s="112"/>
      <c r="G7" s="112"/>
      <c r="H7" s="170"/>
      <c r="I7" s="119" t="s">
        <v>4</v>
      </c>
      <c r="J7" s="119"/>
      <c r="K7" s="19" t="s">
        <v>3</v>
      </c>
      <c r="L7" s="112"/>
      <c r="M7" s="138"/>
      <c r="N7" s="92"/>
      <c r="Z7" s="110"/>
      <c r="AA7" s="89" t="s">
        <v>69</v>
      </c>
      <c r="AB7" s="110"/>
      <c r="AC7" s="111"/>
      <c r="AE7" s="90" t="s">
        <v>81</v>
      </c>
      <c r="AH7" s="91" t="s">
        <v>85</v>
      </c>
      <c r="AJ7" s="90" t="s">
        <v>89</v>
      </c>
      <c r="AK7" s="90">
        <v>217</v>
      </c>
    </row>
    <row r="8" spans="1:37" ht="12.95" customHeight="1" x14ac:dyDescent="0.2">
      <c r="A8" s="25" t="s">
        <v>5</v>
      </c>
      <c r="B8" s="17"/>
      <c r="C8" s="19" t="s">
        <v>3</v>
      </c>
      <c r="D8" s="112"/>
      <c r="E8" s="112"/>
      <c r="F8" s="112"/>
      <c r="G8" s="112"/>
      <c r="H8" s="170"/>
      <c r="I8" s="119" t="s">
        <v>5</v>
      </c>
      <c r="J8" s="119"/>
      <c r="K8" s="19" t="s">
        <v>3</v>
      </c>
      <c r="L8" s="112"/>
      <c r="M8" s="138"/>
      <c r="N8" s="92"/>
      <c r="Z8" s="110"/>
      <c r="AA8" s="90" t="s">
        <v>70</v>
      </c>
      <c r="AB8" s="110"/>
      <c r="AC8" s="111"/>
      <c r="AE8" s="90" t="s">
        <v>82</v>
      </c>
      <c r="AH8" s="91" t="s">
        <v>86</v>
      </c>
      <c r="AJ8" s="90" t="s">
        <v>90</v>
      </c>
      <c r="AK8" s="90">
        <v>219</v>
      </c>
    </row>
    <row r="9" spans="1:37" ht="12.95" customHeight="1" x14ac:dyDescent="0.2">
      <c r="A9" s="25" t="s">
        <v>6</v>
      </c>
      <c r="B9" s="17"/>
      <c r="C9" s="19" t="s">
        <v>3</v>
      </c>
      <c r="D9" s="112"/>
      <c r="E9" s="112"/>
      <c r="F9" s="112"/>
      <c r="G9" s="112"/>
      <c r="H9" s="170"/>
      <c r="I9" s="119" t="s">
        <v>6</v>
      </c>
      <c r="J9" s="119"/>
      <c r="K9" s="19" t="s">
        <v>3</v>
      </c>
      <c r="L9" s="112"/>
      <c r="M9" s="138"/>
      <c r="N9" s="92"/>
      <c r="Z9" s="110"/>
      <c r="AA9" s="88" t="s">
        <v>66</v>
      </c>
      <c r="AB9" s="110"/>
      <c r="AC9" s="111"/>
      <c r="AJ9" s="90" t="s">
        <v>91</v>
      </c>
      <c r="AK9" s="90">
        <v>221</v>
      </c>
    </row>
    <row r="10" spans="1:37" ht="12.95" customHeight="1" x14ac:dyDescent="0.25">
      <c r="A10" s="26" t="s">
        <v>8</v>
      </c>
      <c r="B10" s="17"/>
      <c r="C10" s="20" t="s">
        <v>3</v>
      </c>
      <c r="D10" s="121"/>
      <c r="E10" s="121"/>
      <c r="F10" s="121"/>
      <c r="G10" s="121"/>
      <c r="H10" s="128"/>
      <c r="I10" s="120" t="s">
        <v>7</v>
      </c>
      <c r="J10" s="120"/>
      <c r="K10" s="20" t="s">
        <v>3</v>
      </c>
      <c r="L10" s="13"/>
      <c r="M10" s="27"/>
      <c r="N10" s="93"/>
      <c r="Z10" s="110"/>
      <c r="AA10" s="90" t="s">
        <v>71</v>
      </c>
      <c r="AB10" s="110"/>
      <c r="AC10" s="89"/>
      <c r="AH10" s="90" t="s">
        <v>102</v>
      </c>
      <c r="AI10" s="84"/>
      <c r="AJ10" s="90" t="s">
        <v>92</v>
      </c>
      <c r="AK10" s="90">
        <v>222</v>
      </c>
    </row>
    <row r="11" spans="1:37" ht="12.95" customHeight="1" x14ac:dyDescent="0.25">
      <c r="A11" s="26" t="s">
        <v>9</v>
      </c>
      <c r="B11" s="18"/>
      <c r="C11" s="20" t="s">
        <v>3</v>
      </c>
      <c r="D11" s="121"/>
      <c r="E11" s="121"/>
      <c r="F11" s="121"/>
      <c r="G11" s="121"/>
      <c r="H11" s="122"/>
      <c r="I11" s="122"/>
      <c r="J11" s="122"/>
      <c r="K11" s="122"/>
      <c r="L11" s="122"/>
      <c r="M11" s="123"/>
      <c r="N11" s="94"/>
      <c r="Z11" s="110"/>
      <c r="AA11" s="90" t="s">
        <v>72</v>
      </c>
      <c r="AB11" s="110"/>
      <c r="AC11" s="89"/>
      <c r="AH11" s="90" t="s">
        <v>103</v>
      </c>
      <c r="AI11" s="84"/>
      <c r="AJ11" s="90" t="s">
        <v>93</v>
      </c>
      <c r="AK11" s="90">
        <v>223</v>
      </c>
    </row>
    <row r="12" spans="1:37" ht="12.95" customHeight="1" x14ac:dyDescent="0.25">
      <c r="A12" s="25" t="s">
        <v>10</v>
      </c>
      <c r="B12" s="17"/>
      <c r="C12" s="19" t="s">
        <v>3</v>
      </c>
      <c r="D12" s="117" t="s">
        <v>102</v>
      </c>
      <c r="E12" s="117"/>
      <c r="F12" s="117"/>
      <c r="G12" s="117"/>
      <c r="H12" s="122"/>
      <c r="I12" s="122"/>
      <c r="J12" s="122"/>
      <c r="K12" s="122"/>
      <c r="L12" s="122"/>
      <c r="M12" s="123"/>
      <c r="N12" s="83"/>
      <c r="Z12" s="110"/>
      <c r="AA12" s="90" t="s">
        <v>73</v>
      </c>
      <c r="AB12" s="110"/>
      <c r="AC12" s="88" t="s">
        <v>65</v>
      </c>
      <c r="AI12" s="84"/>
      <c r="AJ12" s="90" t="s">
        <v>94</v>
      </c>
      <c r="AK12" s="90">
        <v>224</v>
      </c>
    </row>
    <row r="13" spans="1:37" ht="12.95" customHeight="1" x14ac:dyDescent="0.25">
      <c r="A13" s="25" t="s">
        <v>11</v>
      </c>
      <c r="B13" s="17"/>
      <c r="C13" s="19" t="s">
        <v>3</v>
      </c>
      <c r="D13" s="112"/>
      <c r="E13" s="112"/>
      <c r="F13" s="112"/>
      <c r="G13" s="112"/>
      <c r="H13" s="122"/>
      <c r="I13" s="122"/>
      <c r="J13" s="122"/>
      <c r="K13" s="122"/>
      <c r="L13" s="122"/>
      <c r="M13" s="123"/>
      <c r="N13" s="83"/>
      <c r="Z13" s="110"/>
      <c r="AA13" s="90" t="s">
        <v>74</v>
      </c>
      <c r="AB13" s="110"/>
      <c r="AC13" s="89" t="s">
        <v>79</v>
      </c>
      <c r="AI13" s="84"/>
      <c r="AJ13" s="90" t="s">
        <v>95</v>
      </c>
      <c r="AK13" s="90">
        <v>225</v>
      </c>
    </row>
    <row r="14" spans="1:37" ht="12.95" customHeight="1" x14ac:dyDescent="0.25">
      <c r="A14" s="26" t="s">
        <v>116</v>
      </c>
      <c r="C14" s="20" t="s">
        <v>3</v>
      </c>
      <c r="D14" s="118"/>
      <c r="E14" s="118"/>
      <c r="F14" s="118"/>
      <c r="G14" s="118"/>
      <c r="H14" s="122"/>
      <c r="I14" s="122"/>
      <c r="J14" s="122"/>
      <c r="K14" s="122"/>
      <c r="L14" s="122"/>
      <c r="M14" s="123"/>
      <c r="N14" s="83"/>
      <c r="Z14" s="110"/>
      <c r="AA14" s="90" t="s">
        <v>75</v>
      </c>
      <c r="AB14" s="110"/>
      <c r="AC14" s="89"/>
      <c r="AI14" s="84"/>
      <c r="AJ14" s="90" t="s">
        <v>96</v>
      </c>
      <c r="AK14" s="90">
        <v>227</v>
      </c>
    </row>
    <row r="15" spans="1:37" ht="15" customHeight="1" x14ac:dyDescent="0.25">
      <c r="A15" s="127"/>
      <c r="B15" s="128"/>
      <c r="C15" s="128"/>
      <c r="D15" s="128"/>
      <c r="E15" s="128"/>
      <c r="F15" s="128"/>
      <c r="G15" s="128"/>
      <c r="H15" s="124"/>
      <c r="I15" s="125"/>
      <c r="J15" s="125"/>
      <c r="K15" s="125"/>
      <c r="L15" s="125"/>
      <c r="M15" s="126"/>
      <c r="N15" s="83"/>
      <c r="Z15" s="110"/>
      <c r="AA15" s="88" t="s">
        <v>65</v>
      </c>
      <c r="AB15" s="110"/>
      <c r="AC15" s="89"/>
      <c r="AI15" s="84"/>
      <c r="AJ15" s="90" t="s">
        <v>97</v>
      </c>
      <c r="AK15" s="90">
        <v>228</v>
      </c>
    </row>
    <row r="16" spans="1:37" ht="15" x14ac:dyDescent="0.25">
      <c r="A16" s="129" t="s">
        <v>115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83"/>
      <c r="Z16" s="110"/>
      <c r="AA16" s="90" t="s">
        <v>76</v>
      </c>
      <c r="AB16" s="110"/>
      <c r="AC16" s="111"/>
      <c r="AJ16" s="90" t="s">
        <v>98</v>
      </c>
      <c r="AK16" s="90">
        <v>234</v>
      </c>
    </row>
    <row r="17" spans="1:37" ht="11.25" customHeight="1" x14ac:dyDescent="0.2">
      <c r="A17" s="114" t="s">
        <v>117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6"/>
      <c r="N17" s="95"/>
      <c r="O17" s="96"/>
      <c r="P17" s="96"/>
      <c r="Z17" s="110"/>
      <c r="AA17" s="90" t="s">
        <v>77</v>
      </c>
      <c r="AB17" s="110"/>
      <c r="AJ17" s="90" t="s">
        <v>99</v>
      </c>
      <c r="AK17" s="90">
        <v>235</v>
      </c>
    </row>
    <row r="18" spans="1:37" ht="25.5" customHeight="1" x14ac:dyDescent="0.2">
      <c r="A18" s="28" t="s">
        <v>12</v>
      </c>
      <c r="B18" s="113" t="s">
        <v>13</v>
      </c>
      <c r="C18" s="113"/>
      <c r="D18" s="113"/>
      <c r="E18" s="113"/>
      <c r="F18" s="113"/>
      <c r="G18" s="113"/>
      <c r="H18" s="113"/>
      <c r="I18" s="14" t="s">
        <v>14</v>
      </c>
      <c r="J18" s="238" t="s">
        <v>16</v>
      </c>
      <c r="K18" s="238"/>
      <c r="L18" s="15" t="s">
        <v>15</v>
      </c>
      <c r="M18" s="29" t="s">
        <v>24</v>
      </c>
      <c r="N18" s="97"/>
      <c r="O18" s="98"/>
      <c r="P18" s="98"/>
      <c r="Q18" s="98"/>
      <c r="R18" s="98"/>
      <c r="S18" s="98"/>
      <c r="T18" s="98"/>
      <c r="Z18" s="110"/>
      <c r="AA18" s="88" t="s">
        <v>132</v>
      </c>
      <c r="AB18" s="110"/>
      <c r="AC18" s="111"/>
      <c r="AJ18" s="90" t="s">
        <v>100</v>
      </c>
      <c r="AK18" s="90">
        <v>239</v>
      </c>
    </row>
    <row r="19" spans="1:37" ht="23.1" customHeight="1" x14ac:dyDescent="0.25">
      <c r="A19" s="30"/>
      <c r="B19" s="237"/>
      <c r="C19" s="237"/>
      <c r="D19" s="237"/>
      <c r="E19" s="237"/>
      <c r="F19" s="237"/>
      <c r="G19" s="237"/>
      <c r="H19" s="237"/>
      <c r="I19" s="12"/>
      <c r="J19" s="236"/>
      <c r="K19" s="236"/>
      <c r="L19" s="75"/>
      <c r="M19" s="76" t="str">
        <f>IF(ISERR(O19),"-",O19)</f>
        <v>-</v>
      </c>
      <c r="N19" s="83"/>
      <c r="O19" s="67" t="e">
        <f>IF(T19="N",IF(S19="Q1",20000,IF(S19="Q2",15000,IF(S19="Q3",5000,0))),0)/I19/J19</f>
        <v>#DIV/0!</v>
      </c>
      <c r="P19" s="99"/>
      <c r="Q19" s="99"/>
      <c r="S19" s="67" t="str">
        <f>MID(L19,11,2)</f>
        <v/>
      </c>
      <c r="T19" s="67" t="str">
        <f>IF(OR(ISBLANK(A19),ISBLANK(B19),ISBLANK(I19),ISBLANK(J19)),"P","N")</f>
        <v>P</v>
      </c>
      <c r="Z19" s="110"/>
      <c r="AA19" s="88" t="s">
        <v>67</v>
      </c>
      <c r="AB19" s="110"/>
      <c r="AC19" s="110"/>
      <c r="AJ19" s="90" t="s">
        <v>101</v>
      </c>
      <c r="AK19" s="90">
        <v>271</v>
      </c>
    </row>
    <row r="20" spans="1:37" ht="23.1" customHeight="1" x14ac:dyDescent="0.25">
      <c r="A20" s="31"/>
      <c r="B20" s="121"/>
      <c r="C20" s="121"/>
      <c r="D20" s="121"/>
      <c r="E20" s="121"/>
      <c r="F20" s="121"/>
      <c r="G20" s="121"/>
      <c r="H20" s="121"/>
      <c r="I20" s="12"/>
      <c r="J20" s="169"/>
      <c r="K20" s="169"/>
      <c r="L20" s="75"/>
      <c r="M20" s="76" t="str">
        <f t="shared" ref="M20:M21" si="0">IF(ISERR(O20),"-",O20)</f>
        <v>-</v>
      </c>
      <c r="N20" s="83"/>
      <c r="O20" s="67" t="e">
        <f>IF(T20="N",IF(S20="Q1",20000,IF(S20="Q2",15000,IF(S20="Q3",5000,0))),0)/I20/J20</f>
        <v>#DIV/0!</v>
      </c>
      <c r="P20" s="99"/>
      <c r="Q20" s="99"/>
      <c r="S20" s="67" t="str">
        <f>MID(L20,11,2)</f>
        <v/>
      </c>
      <c r="T20" s="67" t="str">
        <f>IF(OR(ISBLANK(A20),ISBLANK(B20),ISBLANK(I20),ISBLANK(J20)),"P","N")</f>
        <v>P</v>
      </c>
      <c r="Z20" s="110"/>
      <c r="AA20" s="90" t="s">
        <v>78</v>
      </c>
      <c r="AB20" s="110"/>
      <c r="AC20" s="110"/>
    </row>
    <row r="21" spans="1:37" ht="23.1" customHeight="1" x14ac:dyDescent="0.25">
      <c r="A21" s="31"/>
      <c r="B21" s="121"/>
      <c r="C21" s="121"/>
      <c r="D21" s="121"/>
      <c r="E21" s="121"/>
      <c r="F21" s="121"/>
      <c r="G21" s="121"/>
      <c r="H21" s="121"/>
      <c r="I21" s="12"/>
      <c r="J21" s="169"/>
      <c r="K21" s="169"/>
      <c r="L21" s="75"/>
      <c r="M21" s="76" t="str">
        <f t="shared" si="0"/>
        <v>-</v>
      </c>
      <c r="N21" s="83"/>
      <c r="O21" s="67" t="e">
        <f>IF(T21="N",IF(S21="Q1",20000,IF(S21="Q2",15000,IF(S21="Q3",5000,0))),0)/I21/J21</f>
        <v>#DIV/0!</v>
      </c>
      <c r="P21" s="100"/>
      <c r="Q21" s="99"/>
      <c r="S21" s="67" t="str">
        <f>MID(L21,11,2)</f>
        <v/>
      </c>
      <c r="T21" s="67" t="str">
        <f>IF(OR(ISBLANK(A21),ISBLANK(B21),ISBLANK(I21),ISBLANK(J21)),"P","N")</f>
        <v>P</v>
      </c>
      <c r="Z21" s="110"/>
      <c r="AA21" s="88" t="s">
        <v>133</v>
      </c>
      <c r="AB21" s="110"/>
      <c r="AC21" s="110"/>
    </row>
    <row r="22" spans="1:37" ht="23.1" customHeight="1" x14ac:dyDescent="0.25">
      <c r="A22" s="31"/>
      <c r="B22" s="121"/>
      <c r="C22" s="121"/>
      <c r="D22" s="121"/>
      <c r="E22" s="121"/>
      <c r="F22" s="121"/>
      <c r="G22" s="121"/>
      <c r="H22" s="121"/>
      <c r="I22" s="12"/>
      <c r="J22" s="169"/>
      <c r="K22" s="169"/>
      <c r="L22" s="75"/>
      <c r="M22" s="76" t="str">
        <f>IF(ISERR(O22),"-",O22)</f>
        <v>-</v>
      </c>
      <c r="N22" s="83"/>
      <c r="O22" s="67" t="e">
        <f>IF(T22="N",IF(S22="Q1",20000,IF(S22="Q2",15000,IF(S22="Q3",5000,0))),0)/I22/J22</f>
        <v>#DIV/0!</v>
      </c>
      <c r="P22" s="99"/>
      <c r="Q22" s="99"/>
      <c r="S22" s="67" t="str">
        <f>MID(L22,11,2)</f>
        <v/>
      </c>
      <c r="T22" s="67" t="str">
        <f>IF(OR(ISBLANK(A22),ISBLANK(B22),ISBLANK(I22),ISBLANK(J22)),"P","N")</f>
        <v>P</v>
      </c>
      <c r="AA22" s="335"/>
      <c r="AC22" s="110"/>
    </row>
    <row r="23" spans="1:37" ht="23.1" customHeight="1" thickBot="1" x14ac:dyDescent="0.3">
      <c r="A23" s="31"/>
      <c r="B23" s="121"/>
      <c r="C23" s="121"/>
      <c r="D23" s="121"/>
      <c r="E23" s="121"/>
      <c r="F23" s="121"/>
      <c r="G23" s="121"/>
      <c r="H23" s="121"/>
      <c r="I23" s="12"/>
      <c r="J23" s="169"/>
      <c r="K23" s="169"/>
      <c r="L23" s="75"/>
      <c r="M23" s="76" t="str">
        <f>IF(ISERR(O23),"-",O23)</f>
        <v>-</v>
      </c>
      <c r="N23" s="83"/>
      <c r="O23" s="67" t="e">
        <f>IF(T23="N",IF(S23="Q1",20000,IF(S23="Q2",15000,IF(S23="Q3",5000,0))),0)/I23/J23</f>
        <v>#DIV/0!</v>
      </c>
      <c r="P23" s="99"/>
      <c r="Q23" s="99"/>
      <c r="S23" s="67" t="str">
        <f>MID(L23,11,2)</f>
        <v/>
      </c>
      <c r="T23" s="67" t="str">
        <f>IF(OR(ISBLANK(A23),ISBLANK(B23),ISBLANK(I23),ISBLANK(J23)),"P","N")</f>
        <v>P</v>
      </c>
      <c r="AA23" s="335"/>
    </row>
    <row r="24" spans="1:37" ht="15.75" customHeight="1" thickBot="1" x14ac:dyDescent="0.25">
      <c r="A24" s="223"/>
      <c r="B24" s="224"/>
      <c r="C24" s="224"/>
      <c r="D24" s="211" t="s">
        <v>17</v>
      </c>
      <c r="E24" s="212"/>
      <c r="F24" s="212"/>
      <c r="G24" s="212"/>
      <c r="H24" s="212"/>
      <c r="I24" s="212"/>
      <c r="J24" s="212"/>
      <c r="K24" s="212"/>
      <c r="L24" s="226"/>
      <c r="M24" s="32">
        <f>SUM(M19:M23)</f>
        <v>0</v>
      </c>
      <c r="N24" s="83"/>
      <c r="P24" s="99"/>
      <c r="Q24" s="99"/>
      <c r="AA24" s="335"/>
    </row>
    <row r="25" spans="1:37" ht="9.9499999999999993" customHeight="1" x14ac:dyDescent="0.2">
      <c r="A25" s="127"/>
      <c r="B25" s="128"/>
      <c r="C25" s="128"/>
      <c r="D25" s="230">
        <v>5000</v>
      </c>
      <c r="E25" s="231"/>
      <c r="F25" s="231"/>
      <c r="G25" s="231"/>
      <c r="H25" s="231"/>
      <c r="I25" s="231"/>
      <c r="J25" s="231"/>
      <c r="K25" s="231"/>
      <c r="L25" s="231"/>
      <c r="M25" s="232"/>
      <c r="N25" s="83"/>
      <c r="AA25" s="335"/>
    </row>
    <row r="26" spans="1:37" ht="15" x14ac:dyDescent="0.25">
      <c r="A26" s="33" t="s">
        <v>53</v>
      </c>
      <c r="C26" s="42"/>
      <c r="D26" s="233"/>
      <c r="E26" s="234"/>
      <c r="F26" s="234"/>
      <c r="G26" s="234"/>
      <c r="H26" s="234"/>
      <c r="I26" s="234"/>
      <c r="J26" s="234"/>
      <c r="K26" s="234"/>
      <c r="L26" s="234"/>
      <c r="M26" s="235"/>
      <c r="N26" s="83"/>
      <c r="AA26" s="335"/>
    </row>
    <row r="27" spans="1:37" x14ac:dyDescent="0.2">
      <c r="A27" s="227" t="s">
        <v>18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9"/>
      <c r="N27" s="95"/>
      <c r="AA27" s="335"/>
    </row>
    <row r="28" spans="1:37" x14ac:dyDescent="0.2">
      <c r="A28" s="144" t="s">
        <v>19</v>
      </c>
      <c r="B28" s="145"/>
      <c r="C28" s="145"/>
      <c r="D28" s="145"/>
      <c r="E28" s="145" t="s">
        <v>20</v>
      </c>
      <c r="F28" s="145"/>
      <c r="G28" s="145"/>
      <c r="H28" s="145"/>
      <c r="I28" s="145"/>
      <c r="J28" s="145"/>
      <c r="K28" s="145"/>
      <c r="L28" s="4" t="s">
        <v>21</v>
      </c>
      <c r="M28" s="34" t="s">
        <v>22</v>
      </c>
      <c r="N28" s="83"/>
      <c r="AA28" s="110"/>
    </row>
    <row r="29" spans="1:37" ht="23.1" customHeight="1" x14ac:dyDescent="0.2">
      <c r="A29" s="146"/>
      <c r="B29" s="147"/>
      <c r="C29" s="147"/>
      <c r="D29" s="147"/>
      <c r="E29" s="163"/>
      <c r="F29" s="164"/>
      <c r="G29" s="164"/>
      <c r="H29" s="164"/>
      <c r="I29" s="164"/>
      <c r="J29" s="164"/>
      <c r="K29" s="165"/>
      <c r="L29" s="63"/>
      <c r="M29" s="64"/>
      <c r="N29" s="83"/>
      <c r="O29" s="67">
        <f>IF(OR(ISBLANK(A29),ISBLANK(E29), ISBLANK(L29),ISBLANK(M29),S29&lt;91),0,$D$25)</f>
        <v>0</v>
      </c>
      <c r="P29" s="99"/>
      <c r="Q29" s="101"/>
      <c r="S29" s="102">
        <f>_xlfn.DAYS(M29,L29)</f>
        <v>0</v>
      </c>
      <c r="AA29" s="110"/>
    </row>
    <row r="30" spans="1:37" ht="23.1" customHeight="1" thickBot="1" x14ac:dyDescent="0.25">
      <c r="A30" s="142"/>
      <c r="B30" s="143"/>
      <c r="C30" s="143"/>
      <c r="D30" s="143"/>
      <c r="E30" s="166"/>
      <c r="F30" s="167"/>
      <c r="G30" s="167"/>
      <c r="H30" s="167"/>
      <c r="I30" s="167"/>
      <c r="J30" s="167"/>
      <c r="K30" s="168"/>
      <c r="L30" s="65"/>
      <c r="M30" s="66"/>
      <c r="N30" s="83"/>
      <c r="O30" s="67">
        <f>IF(OR(ISBLANK(A30),ISBLANK(E30), ISBLANK(L30),ISBLANK(M30),S30&lt;91),0,$D$25)</f>
        <v>0</v>
      </c>
      <c r="P30" s="99"/>
      <c r="Q30" s="101"/>
      <c r="S30" s="102">
        <f>_xlfn.DAYS(M30,L30)</f>
        <v>0</v>
      </c>
      <c r="AA30" s="110"/>
    </row>
    <row r="31" spans="1:37" ht="15.75" customHeight="1" thickBot="1" x14ac:dyDescent="0.3">
      <c r="A31" s="221"/>
      <c r="B31" s="222"/>
      <c r="C31" s="222"/>
      <c r="D31" s="222"/>
      <c r="E31" s="222"/>
      <c r="F31" s="211" t="s">
        <v>23</v>
      </c>
      <c r="G31" s="212"/>
      <c r="H31" s="212"/>
      <c r="I31" s="212"/>
      <c r="J31" s="212"/>
      <c r="K31" s="212"/>
      <c r="L31" s="226"/>
      <c r="M31" s="77">
        <f>O29+O30</f>
        <v>0</v>
      </c>
      <c r="N31" s="83"/>
      <c r="AA31" s="110"/>
    </row>
    <row r="32" spans="1:37" ht="15" customHeight="1" x14ac:dyDescent="0.2">
      <c r="A32" s="218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1"/>
      <c r="N32" s="83"/>
      <c r="AA32" s="110"/>
    </row>
    <row r="33" spans="1:27" ht="15" x14ac:dyDescent="0.25">
      <c r="A33" s="219" t="s">
        <v>112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35">
        <v>10000</v>
      </c>
      <c r="N33" s="83"/>
      <c r="AA33" s="110"/>
    </row>
    <row r="34" spans="1:27" ht="14.1" customHeight="1" x14ac:dyDescent="0.2">
      <c r="A34" s="144" t="s">
        <v>25</v>
      </c>
      <c r="B34" s="145"/>
      <c r="C34" s="145"/>
      <c r="D34" s="209" t="s">
        <v>26</v>
      </c>
      <c r="E34" s="209"/>
      <c r="F34" s="209"/>
      <c r="G34" s="209"/>
      <c r="H34" s="209"/>
      <c r="I34" s="210" t="s">
        <v>27</v>
      </c>
      <c r="J34" s="210"/>
      <c r="K34" s="210"/>
      <c r="L34" s="210"/>
      <c r="M34" s="34" t="s">
        <v>28</v>
      </c>
      <c r="N34" s="83"/>
    </row>
    <row r="35" spans="1:27" ht="14.1" customHeight="1" thickBot="1" x14ac:dyDescent="0.25">
      <c r="A35" s="154"/>
      <c r="B35" s="155"/>
      <c r="C35" s="156"/>
      <c r="D35" s="157">
        <f>A35+4*365</f>
        <v>1460</v>
      </c>
      <c r="E35" s="158"/>
      <c r="F35" s="158"/>
      <c r="G35" s="158"/>
      <c r="H35" s="159"/>
      <c r="I35" s="160"/>
      <c r="J35" s="161"/>
      <c r="K35" s="161"/>
      <c r="L35" s="162"/>
      <c r="M35" s="78">
        <f>IF(ISBLANK(I35),0,_xlfn.DAYS(D35,I35)/30)</f>
        <v>0</v>
      </c>
      <c r="N35" s="83"/>
    </row>
    <row r="36" spans="1:27" ht="15" customHeight="1" thickBot="1" x14ac:dyDescent="0.3">
      <c r="A36" s="223"/>
      <c r="B36" s="224"/>
      <c r="C36" s="224"/>
      <c r="D36" s="211" t="s">
        <v>29</v>
      </c>
      <c r="E36" s="212"/>
      <c r="F36" s="212"/>
      <c r="G36" s="212"/>
      <c r="H36" s="212"/>
      <c r="I36" s="212"/>
      <c r="J36" s="212"/>
      <c r="K36" s="212"/>
      <c r="L36" s="212"/>
      <c r="M36" s="79">
        <f>IF(M35&gt;=4,M33,0)</f>
        <v>0</v>
      </c>
      <c r="N36" s="83"/>
    </row>
    <row r="37" spans="1:27" ht="15" customHeight="1" x14ac:dyDescent="0.2">
      <c r="A37" s="187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71"/>
      <c r="N37" s="83"/>
    </row>
    <row r="38" spans="1:27" ht="15" x14ac:dyDescent="0.25">
      <c r="A38" s="213" t="s">
        <v>63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44">
        <v>10000</v>
      </c>
      <c r="N38" s="83"/>
    </row>
    <row r="39" spans="1:27" x14ac:dyDescent="0.2">
      <c r="A39" s="144" t="s">
        <v>30</v>
      </c>
      <c r="B39" s="145"/>
      <c r="C39" s="145"/>
      <c r="D39" s="145"/>
      <c r="E39" s="145" t="s">
        <v>31</v>
      </c>
      <c r="F39" s="145"/>
      <c r="G39" s="145"/>
      <c r="H39" s="145"/>
      <c r="I39" s="145"/>
      <c r="J39" s="145"/>
      <c r="K39" s="145"/>
      <c r="L39" s="11" t="s">
        <v>32</v>
      </c>
      <c r="M39" s="34" t="s">
        <v>33</v>
      </c>
      <c r="N39" s="83"/>
    </row>
    <row r="40" spans="1:27" ht="23.1" customHeight="1" x14ac:dyDescent="0.2">
      <c r="A40" s="146"/>
      <c r="B40" s="147"/>
      <c r="C40" s="147"/>
      <c r="D40" s="147"/>
      <c r="E40" s="148"/>
      <c r="F40" s="149"/>
      <c r="G40" s="149"/>
      <c r="H40" s="149"/>
      <c r="I40" s="149"/>
      <c r="J40" s="149"/>
      <c r="K40" s="150"/>
      <c r="L40" s="107"/>
      <c r="M40" s="81"/>
      <c r="N40" s="83"/>
      <c r="O40" s="67">
        <f>IF(OR(ISBLANK(A40),ISBLANK(E40),ISBLANK(L40),ISBLANK(M40)),0,$M$38)</f>
        <v>0</v>
      </c>
      <c r="P40" s="99"/>
    </row>
    <row r="41" spans="1:27" ht="23.1" customHeight="1" thickBot="1" x14ac:dyDescent="0.3">
      <c r="A41" s="142"/>
      <c r="B41" s="143"/>
      <c r="C41" s="143"/>
      <c r="D41" s="143"/>
      <c r="E41" s="151"/>
      <c r="F41" s="152"/>
      <c r="G41" s="152"/>
      <c r="H41" s="152"/>
      <c r="I41" s="152"/>
      <c r="J41" s="152"/>
      <c r="K41" s="153"/>
      <c r="L41" s="108"/>
      <c r="M41" s="82"/>
      <c r="N41" s="83"/>
      <c r="O41" s="67">
        <f>IF(OR(ISBLANK(A41),ISBLANK(E41),ISBLANK(L41),ISBLANK(M41)),0,$M$38)</f>
        <v>0</v>
      </c>
      <c r="P41" s="99"/>
    </row>
    <row r="42" spans="1:27" ht="15.75" customHeight="1" thickBot="1" x14ac:dyDescent="0.3">
      <c r="A42" s="36"/>
      <c r="B42" s="45"/>
      <c r="C42" s="45"/>
      <c r="D42" s="132" t="s">
        <v>80</v>
      </c>
      <c r="E42" s="133"/>
      <c r="F42" s="133"/>
      <c r="G42" s="133"/>
      <c r="H42" s="133"/>
      <c r="I42" s="133"/>
      <c r="J42" s="133"/>
      <c r="K42" s="133"/>
      <c r="L42" s="134"/>
      <c r="M42" s="80">
        <f>SUM(O40:O41)</f>
        <v>0</v>
      </c>
      <c r="N42" s="83"/>
    </row>
    <row r="43" spans="1:27" ht="10.5" customHeight="1" x14ac:dyDescent="0.2">
      <c r="A43" s="246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8"/>
      <c r="N43" s="83"/>
    </row>
    <row r="44" spans="1:27" ht="27" x14ac:dyDescent="0.35">
      <c r="A44" s="215" t="s">
        <v>128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7"/>
      <c r="N44" s="85"/>
    </row>
    <row r="45" spans="1:27" x14ac:dyDescent="0.2">
      <c r="A45" s="251" t="s">
        <v>111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3"/>
      <c r="N45" s="87"/>
    </row>
    <row r="46" spans="1:27" x14ac:dyDescent="0.2">
      <c r="A46" s="187"/>
      <c r="B46" s="188"/>
      <c r="C46" s="188"/>
      <c r="D46" s="249"/>
      <c r="E46" s="188"/>
      <c r="F46" s="188"/>
      <c r="G46" s="188"/>
      <c r="H46" s="188"/>
      <c r="I46" s="188"/>
      <c r="J46" s="188"/>
      <c r="K46" s="188"/>
      <c r="L46" s="188"/>
      <c r="M46" s="189"/>
      <c r="N46" s="83"/>
    </row>
    <row r="47" spans="1:27" x14ac:dyDescent="0.2">
      <c r="A47" s="218"/>
      <c r="B47" s="170"/>
      <c r="C47" s="170"/>
      <c r="D47" s="250"/>
      <c r="E47" s="170"/>
      <c r="F47" s="170"/>
      <c r="G47" s="170"/>
      <c r="H47" s="170"/>
      <c r="I47" s="170"/>
      <c r="J47" s="170"/>
      <c r="K47" s="170"/>
      <c r="L47" s="170"/>
      <c r="M47" s="171"/>
      <c r="N47" s="83"/>
    </row>
    <row r="48" spans="1:27" x14ac:dyDescent="0.2">
      <c r="A48" s="218"/>
      <c r="B48" s="170"/>
      <c r="C48" s="170"/>
      <c r="D48" s="250"/>
      <c r="E48" s="170"/>
      <c r="F48" s="170"/>
      <c r="G48" s="170"/>
      <c r="H48" s="170"/>
      <c r="I48" s="170"/>
      <c r="J48" s="170"/>
      <c r="K48" s="170"/>
      <c r="L48" s="170"/>
      <c r="M48" s="171"/>
      <c r="N48" s="83"/>
    </row>
    <row r="49" spans="1:14" x14ac:dyDescent="0.2">
      <c r="A49" s="218"/>
      <c r="B49" s="170"/>
      <c r="C49" s="170"/>
      <c r="D49" s="250"/>
      <c r="E49" s="170"/>
      <c r="F49" s="170"/>
      <c r="G49" s="170"/>
      <c r="H49" s="170"/>
      <c r="I49" s="170"/>
      <c r="J49" s="170"/>
      <c r="K49" s="170"/>
      <c r="L49" s="170"/>
      <c r="M49" s="171"/>
      <c r="N49" s="83"/>
    </row>
    <row r="50" spans="1:14" x14ac:dyDescent="0.2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9"/>
      <c r="N50" s="83"/>
    </row>
    <row r="51" spans="1:14" x14ac:dyDescent="0.2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90"/>
      <c r="N51" s="83"/>
    </row>
    <row r="52" spans="1:14" ht="15" x14ac:dyDescent="0.25">
      <c r="A52" s="37" t="s">
        <v>108</v>
      </c>
      <c r="B52" s="16"/>
      <c r="E52" s="46"/>
      <c r="F52" s="42"/>
      <c r="G52" s="42"/>
      <c r="H52" s="179" t="s">
        <v>104</v>
      </c>
      <c r="I52" s="180"/>
      <c r="J52" s="48"/>
      <c r="K52" s="42"/>
      <c r="L52" s="42"/>
      <c r="M52" s="47"/>
      <c r="N52" s="83"/>
    </row>
    <row r="53" spans="1:14" x14ac:dyDescent="0.2">
      <c r="A53" s="280" t="str">
        <f>CONCATENATE(TRIM(D7)," ",TRIM(D6),"",TRIM(D5),IF(ISBLANK(D8),"",", "),TRIM(D8))</f>
        <v xml:space="preserve"> </v>
      </c>
      <c r="B53" s="281"/>
      <c r="C53" s="281"/>
      <c r="D53" s="281"/>
      <c r="E53" s="281"/>
      <c r="F53" s="281"/>
      <c r="G53" s="281"/>
      <c r="H53" s="282"/>
      <c r="I53" s="281" t="str">
        <f>CONCATENATE(TRIM(L7)," ",TRIM(L6),"",TRIM(L5),IF(ISBLANK(L8:M9),"",", "),TRIM(L8),"", ", ",TRIM(L9),"")</f>
        <v xml:space="preserve"> , , </v>
      </c>
      <c r="J53" s="281"/>
      <c r="K53" s="281"/>
      <c r="L53" s="281"/>
      <c r="M53" s="286"/>
      <c r="N53" s="83"/>
    </row>
    <row r="54" spans="1:14" x14ac:dyDescent="0.2">
      <c r="A54" s="283"/>
      <c r="B54" s="284"/>
      <c r="C54" s="284"/>
      <c r="D54" s="284"/>
      <c r="E54" s="284"/>
      <c r="F54" s="284"/>
      <c r="G54" s="284"/>
      <c r="H54" s="285"/>
      <c r="I54" s="284"/>
      <c r="J54" s="284"/>
      <c r="K54" s="284"/>
      <c r="L54" s="284"/>
      <c r="M54" s="287"/>
      <c r="N54" s="83"/>
    </row>
    <row r="55" spans="1:14" x14ac:dyDescent="0.2">
      <c r="A55" s="52" t="s">
        <v>109</v>
      </c>
      <c r="B55" s="53"/>
      <c r="C55" s="49"/>
      <c r="D55" s="49"/>
      <c r="E55" s="54"/>
      <c r="F55" s="42"/>
      <c r="G55" s="42"/>
      <c r="H55" s="181" t="s">
        <v>105</v>
      </c>
      <c r="I55" s="182"/>
      <c r="J55" s="56" t="str">
        <f>IF(L10=0,"-",L10)</f>
        <v>-</v>
      </c>
      <c r="K55" s="42"/>
      <c r="L55" s="42"/>
      <c r="M55" s="47"/>
      <c r="N55" s="83"/>
    </row>
    <row r="56" spans="1:14" ht="22.5" customHeight="1" x14ac:dyDescent="0.2">
      <c r="A56" s="257" t="str">
        <f>IF(D10=0, "-",D10)</f>
        <v>-</v>
      </c>
      <c r="B56" s="258"/>
      <c r="C56" s="258"/>
      <c r="D56" s="258"/>
      <c r="E56" s="259"/>
      <c r="F56" s="46"/>
      <c r="G56" s="51"/>
      <c r="H56" s="260"/>
      <c r="I56" s="260"/>
      <c r="J56" s="260"/>
      <c r="K56" s="260"/>
      <c r="L56" s="261"/>
      <c r="M56" s="55"/>
      <c r="N56" s="83"/>
    </row>
    <row r="57" spans="1:14" x14ac:dyDescent="0.2">
      <c r="A57" s="187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9"/>
      <c r="N57" s="83"/>
    </row>
    <row r="58" spans="1:14" ht="21.75" customHeight="1" x14ac:dyDescent="0.2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90"/>
      <c r="N58" s="83"/>
    </row>
    <row r="59" spans="1:14" ht="15" x14ac:dyDescent="0.25">
      <c r="A59" s="191" t="s">
        <v>34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3"/>
      <c r="N59" s="83"/>
    </row>
    <row r="60" spans="1:14" x14ac:dyDescent="0.2">
      <c r="A60" s="194" t="s">
        <v>106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83" t="str">
        <f>IF(M24=0,"-",M24)</f>
        <v>-</v>
      </c>
      <c r="L60" s="184"/>
      <c r="M60" s="61" t="s">
        <v>35</v>
      </c>
      <c r="N60" s="83"/>
    </row>
    <row r="61" spans="1:14" x14ac:dyDescent="0.2">
      <c r="A61" s="196" t="str">
        <f>A26</f>
        <v xml:space="preserve">Zahraniční stáž 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85" t="str">
        <f>IF(M31=0,"-",M31)</f>
        <v>-</v>
      </c>
      <c r="L61" s="186"/>
      <c r="M61" s="60" t="s">
        <v>35</v>
      </c>
      <c r="N61" s="83"/>
    </row>
    <row r="62" spans="1:14" x14ac:dyDescent="0.2">
      <c r="A62" s="196" t="str">
        <f>A33</f>
        <v>Odevzdání disertační práce 4 měsíce před koncem standardní doby studia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85" t="str">
        <f>IF(M36=0,"-",M36)</f>
        <v>-</v>
      </c>
      <c r="L62" s="186"/>
      <c r="M62" s="60" t="s">
        <v>35</v>
      </c>
      <c r="N62" s="83"/>
    </row>
    <row r="63" spans="1:14" ht="14.25" customHeight="1" x14ac:dyDescent="0.2">
      <c r="A63" s="198" t="str">
        <f>A38</f>
        <v>Získaný externí projekt v roli hlavního řešitele</v>
      </c>
      <c r="B63" s="199"/>
      <c r="C63" s="199"/>
      <c r="D63" s="199"/>
      <c r="E63" s="199"/>
      <c r="F63" s="199"/>
      <c r="G63" s="199"/>
      <c r="H63" s="199"/>
      <c r="I63" s="199"/>
      <c r="J63" s="199"/>
      <c r="K63" s="271" t="str">
        <f>IF(M42=0,"-",M42)</f>
        <v>-</v>
      </c>
      <c r="L63" s="272"/>
      <c r="M63" s="59" t="s">
        <v>35</v>
      </c>
      <c r="N63" s="83"/>
    </row>
    <row r="64" spans="1:14" ht="20.25" customHeight="1" x14ac:dyDescent="0.25">
      <c r="A64" s="200" t="s">
        <v>36</v>
      </c>
      <c r="B64" s="201"/>
      <c r="C64" s="201"/>
      <c r="D64" s="201"/>
      <c r="E64" s="201"/>
      <c r="F64" s="201"/>
      <c r="G64" s="201"/>
      <c r="H64" s="201"/>
      <c r="I64" s="201"/>
      <c r="J64" s="202"/>
      <c r="K64" s="273">
        <f>SUM(K60:L63)</f>
        <v>0</v>
      </c>
      <c r="L64" s="273"/>
      <c r="M64" s="58" t="s">
        <v>35</v>
      </c>
      <c r="N64" s="83"/>
    </row>
    <row r="65" spans="1:117" ht="15" customHeight="1" x14ac:dyDescent="0.2">
      <c r="A65" s="203" t="s">
        <v>118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5"/>
      <c r="N65" s="83"/>
    </row>
    <row r="66" spans="1:117" s="2" customFormat="1" ht="18.95" customHeight="1" x14ac:dyDescent="0.2">
      <c r="A66" s="206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8"/>
      <c r="N66" s="103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70"/>
      <c r="DM66" s="70"/>
    </row>
    <row r="67" spans="1:117" s="2" customFormat="1" ht="26.1" customHeight="1" x14ac:dyDescent="0.2">
      <c r="A67" s="265" t="s">
        <v>119</v>
      </c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7"/>
      <c r="N67" s="103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70"/>
      <c r="DM67" s="70"/>
    </row>
    <row r="68" spans="1:117" ht="15" customHeight="1" x14ac:dyDescent="0.2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6"/>
      <c r="N68" s="104"/>
    </row>
    <row r="69" spans="1:117" ht="3.75" customHeight="1" x14ac:dyDescent="0.2">
      <c r="A69" s="274"/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6"/>
      <c r="N69" s="83"/>
    </row>
    <row r="70" spans="1:117" ht="15" customHeight="1" x14ac:dyDescent="0.2">
      <c r="A70" s="274"/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6"/>
      <c r="N70" s="83"/>
    </row>
    <row r="71" spans="1:117" ht="15" customHeight="1" x14ac:dyDescent="0.2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9"/>
      <c r="N71" s="83"/>
    </row>
    <row r="72" spans="1:117" ht="15" x14ac:dyDescent="0.2">
      <c r="A72" s="239" t="s">
        <v>37</v>
      </c>
      <c r="B72" s="240"/>
      <c r="C72" s="254"/>
      <c r="D72" s="255"/>
      <c r="E72" s="256"/>
      <c r="F72" s="57"/>
      <c r="G72" s="50"/>
      <c r="I72" s="3" t="s">
        <v>38</v>
      </c>
      <c r="J72" s="39" t="s">
        <v>39</v>
      </c>
      <c r="K72" s="40"/>
      <c r="L72" s="40"/>
      <c r="M72" s="41"/>
      <c r="N72" s="83"/>
    </row>
    <row r="73" spans="1:117" ht="15" customHeight="1" x14ac:dyDescent="0.2">
      <c r="A73" s="297"/>
      <c r="B73" s="177"/>
      <c r="C73" s="177"/>
      <c r="D73" s="177"/>
      <c r="E73" s="177"/>
      <c r="F73" s="177"/>
      <c r="G73" s="177"/>
      <c r="H73" s="177"/>
      <c r="I73" s="298"/>
      <c r="J73" s="268" t="str">
        <f>A53</f>
        <v xml:space="preserve"> </v>
      </c>
      <c r="K73" s="269"/>
      <c r="L73" s="269"/>
      <c r="M73" s="270"/>
      <c r="N73" s="105"/>
    </row>
    <row r="74" spans="1:117" ht="15" customHeight="1" x14ac:dyDescent="0.2">
      <c r="A74" s="187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9"/>
      <c r="N74" s="83"/>
    </row>
    <row r="75" spans="1:117" ht="15" customHeight="1" x14ac:dyDescent="0.2">
      <c r="A75" s="218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1"/>
      <c r="N75" s="83"/>
    </row>
    <row r="76" spans="1:117" ht="15" customHeight="1" x14ac:dyDescent="0.2">
      <c r="A76" s="127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90"/>
      <c r="N76" s="83"/>
    </row>
    <row r="77" spans="1:117" ht="15" x14ac:dyDescent="0.2">
      <c r="A77" s="241" t="s">
        <v>37</v>
      </c>
      <c r="B77" s="242"/>
      <c r="C77" s="262"/>
      <c r="D77" s="263"/>
      <c r="E77" s="264"/>
      <c r="F77" s="57"/>
      <c r="G77" s="46"/>
      <c r="I77" s="3" t="s">
        <v>40</v>
      </c>
      <c r="J77" s="39" t="s">
        <v>39</v>
      </c>
      <c r="K77" s="40"/>
      <c r="L77" s="40"/>
      <c r="M77" s="41"/>
      <c r="N77" s="83"/>
    </row>
    <row r="78" spans="1:117" x14ac:dyDescent="0.2">
      <c r="A78" s="243"/>
      <c r="B78" s="244"/>
      <c r="C78" s="244"/>
      <c r="D78" s="244"/>
      <c r="E78" s="244"/>
      <c r="F78" s="244"/>
      <c r="G78" s="244"/>
      <c r="H78" s="244"/>
      <c r="I78" s="245"/>
      <c r="J78" s="268" t="str">
        <f>I53</f>
        <v xml:space="preserve"> , , </v>
      </c>
      <c r="K78" s="269"/>
      <c r="L78" s="269"/>
      <c r="M78" s="270"/>
      <c r="N78" s="105"/>
    </row>
    <row r="79" spans="1:117" ht="15" customHeight="1" x14ac:dyDescent="0.2">
      <c r="A79" s="218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1"/>
      <c r="N79" s="83"/>
    </row>
    <row r="80" spans="1:117" ht="15" x14ac:dyDescent="0.25">
      <c r="A80" s="299" t="s">
        <v>41</v>
      </c>
      <c r="B80" s="300"/>
      <c r="C80" s="300"/>
      <c r="D80" s="300"/>
      <c r="E80" s="300"/>
      <c r="F80" s="300"/>
      <c r="G80" s="300"/>
      <c r="H80" s="300"/>
      <c r="I80" s="300"/>
      <c r="J80" s="301"/>
      <c r="K80" s="301"/>
      <c r="L80" s="301"/>
      <c r="M80" s="302"/>
      <c r="N80" s="83"/>
    </row>
    <row r="81" spans="1:117" ht="15" x14ac:dyDescent="0.25">
      <c r="A81" s="38" t="s">
        <v>42</v>
      </c>
      <c r="I81" s="62"/>
      <c r="J81" s="321" t="s">
        <v>35</v>
      </c>
      <c r="K81" s="321"/>
      <c r="L81" s="321"/>
      <c r="M81" s="322"/>
      <c r="N81" s="83"/>
    </row>
    <row r="82" spans="1:117" ht="15" thickBot="1" x14ac:dyDescent="0.25">
      <c r="A82" s="303"/>
      <c r="B82" s="304"/>
      <c r="C82" s="304"/>
      <c r="D82" s="304"/>
      <c r="E82" s="304"/>
      <c r="F82" s="304"/>
      <c r="G82" s="304"/>
      <c r="H82" s="304"/>
      <c r="I82" s="304"/>
      <c r="J82" s="305"/>
      <c r="K82" s="305"/>
      <c r="L82" s="305"/>
      <c r="M82" s="306"/>
      <c r="N82" s="83"/>
    </row>
    <row r="83" spans="1:117" ht="16.5" thickBot="1" x14ac:dyDescent="0.3">
      <c r="A83" s="307" t="s">
        <v>43</v>
      </c>
      <c r="B83" s="308"/>
      <c r="C83" s="308"/>
      <c r="D83" s="308"/>
      <c r="E83" s="308"/>
      <c r="F83" s="308"/>
      <c r="G83" s="308"/>
      <c r="H83" s="308"/>
      <c r="I83" s="309"/>
      <c r="J83" s="323" t="s">
        <v>35</v>
      </c>
      <c r="K83" s="324"/>
      <c r="L83" s="324"/>
      <c r="M83" s="325"/>
      <c r="N83" s="83"/>
    </row>
    <row r="84" spans="1:117" x14ac:dyDescent="0.2">
      <c r="A84" s="303"/>
      <c r="B84" s="304"/>
      <c r="C84" s="304"/>
      <c r="D84" s="304"/>
      <c r="E84" s="304"/>
      <c r="F84" s="304"/>
      <c r="G84" s="304"/>
      <c r="H84" s="304"/>
      <c r="I84" s="304"/>
      <c r="J84" s="305"/>
      <c r="K84" s="305"/>
      <c r="L84" s="305"/>
      <c r="M84" s="306"/>
      <c r="N84" s="83"/>
    </row>
    <row r="85" spans="1:117" ht="15" customHeight="1" x14ac:dyDescent="0.2">
      <c r="A85" s="310"/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2"/>
      <c r="N85" s="83"/>
    </row>
    <row r="86" spans="1:117" ht="24.75" customHeight="1" x14ac:dyDescent="0.2">
      <c r="A86" s="313" t="s">
        <v>37</v>
      </c>
      <c r="B86" s="314"/>
      <c r="C86" s="315"/>
      <c r="D86" s="319" t="s">
        <v>44</v>
      </c>
      <c r="E86" s="320"/>
      <c r="F86" s="316" t="s">
        <v>107</v>
      </c>
      <c r="G86" s="317"/>
      <c r="H86" s="317"/>
      <c r="I86" s="317"/>
      <c r="J86" s="317"/>
      <c r="K86" s="317"/>
      <c r="L86" s="317"/>
      <c r="M86" s="318"/>
      <c r="N86" s="83"/>
    </row>
    <row r="87" spans="1:117" ht="15" customHeight="1" x14ac:dyDescent="0.25">
      <c r="A87" s="187"/>
      <c r="B87" s="188"/>
      <c r="C87" s="188"/>
      <c r="D87" s="188"/>
      <c r="E87" s="188"/>
      <c r="F87" s="188"/>
      <c r="G87" s="188"/>
      <c r="H87" s="188"/>
      <c r="I87" s="249"/>
      <c r="J87" s="176" t="s">
        <v>45</v>
      </c>
      <c r="K87" s="177"/>
      <c r="L87" s="177"/>
      <c r="M87" s="178"/>
      <c r="N87" s="83"/>
    </row>
    <row r="88" spans="1:117" ht="15" customHeight="1" x14ac:dyDescent="0.2">
      <c r="A88" s="218"/>
      <c r="B88" s="170"/>
      <c r="C88" s="170"/>
      <c r="D88" s="170"/>
      <c r="E88" s="170"/>
      <c r="F88" s="170"/>
      <c r="G88" s="170"/>
      <c r="H88" s="170"/>
      <c r="I88" s="250"/>
      <c r="J88" s="291" t="s">
        <v>46</v>
      </c>
      <c r="K88" s="292"/>
      <c r="L88" s="292"/>
      <c r="M88" s="293"/>
      <c r="N88" s="83"/>
    </row>
    <row r="89" spans="1:117" ht="8.4499999999999993" customHeight="1" thickBot="1" x14ac:dyDescent="0.25">
      <c r="A89" s="288"/>
      <c r="B89" s="289"/>
      <c r="C89" s="289"/>
      <c r="D89" s="289"/>
      <c r="E89" s="289"/>
      <c r="F89" s="289"/>
      <c r="G89" s="289"/>
      <c r="H89" s="289"/>
      <c r="I89" s="290"/>
      <c r="J89" s="294"/>
      <c r="K89" s="295"/>
      <c r="L89" s="295"/>
      <c r="M89" s="296"/>
      <c r="N89" s="106"/>
    </row>
    <row r="90" spans="1:117" s="42" customFormat="1" x14ac:dyDescent="0.2"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2"/>
      <c r="DM90" s="72"/>
    </row>
    <row r="91" spans="1:117" s="42" customFormat="1" x14ac:dyDescent="0.2"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2"/>
      <c r="DM91" s="72"/>
    </row>
    <row r="92" spans="1:117" s="42" customFormat="1" x14ac:dyDescent="0.2"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2"/>
      <c r="DM92" s="72"/>
    </row>
    <row r="93" spans="1:117" s="42" customFormat="1" x14ac:dyDescent="0.2"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2"/>
      <c r="DM93" s="72"/>
    </row>
    <row r="94" spans="1:117" s="42" customFormat="1" x14ac:dyDescent="0.2"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2"/>
      <c r="DM94" s="72"/>
    </row>
    <row r="95" spans="1:117" s="42" customFormat="1" x14ac:dyDescent="0.2"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2"/>
      <c r="DM95" s="72"/>
    </row>
    <row r="96" spans="1:117" s="42" customFormat="1" x14ac:dyDescent="0.2"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2"/>
      <c r="DM96" s="72"/>
    </row>
    <row r="97" spans="14:117" s="42" customFormat="1" x14ac:dyDescent="0.2"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2"/>
      <c r="DM97" s="72"/>
    </row>
    <row r="98" spans="14:117" s="42" customFormat="1" x14ac:dyDescent="0.2"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2"/>
      <c r="DM98" s="72"/>
    </row>
    <row r="99" spans="14:117" s="42" customFormat="1" x14ac:dyDescent="0.2"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2"/>
      <c r="DM99" s="72"/>
    </row>
    <row r="100" spans="14:117" s="42" customFormat="1" x14ac:dyDescent="0.2"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2"/>
      <c r="DM100" s="72"/>
    </row>
    <row r="101" spans="14:117" s="42" customFormat="1" x14ac:dyDescent="0.2"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2"/>
      <c r="DM101" s="72"/>
    </row>
    <row r="102" spans="14:117" s="42" customFormat="1" x14ac:dyDescent="0.2"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2"/>
      <c r="DM102" s="72"/>
    </row>
    <row r="103" spans="14:117" s="42" customFormat="1" x14ac:dyDescent="0.2"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2"/>
      <c r="DM103" s="72"/>
    </row>
    <row r="104" spans="14:117" s="42" customFormat="1" x14ac:dyDescent="0.2"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2"/>
      <c r="DM104" s="72"/>
    </row>
    <row r="105" spans="14:117" s="42" customFormat="1" x14ac:dyDescent="0.2"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2"/>
      <c r="DM105" s="72"/>
    </row>
    <row r="106" spans="14:117" s="42" customFormat="1" x14ac:dyDescent="0.2"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2"/>
      <c r="DM106" s="72"/>
    </row>
    <row r="107" spans="14:117" s="42" customFormat="1" x14ac:dyDescent="0.2"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2"/>
      <c r="DM107" s="72"/>
    </row>
    <row r="108" spans="14:117" s="42" customFormat="1" x14ac:dyDescent="0.2"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2"/>
      <c r="DM108" s="72"/>
    </row>
    <row r="109" spans="14:117" s="42" customFormat="1" x14ac:dyDescent="0.2"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2"/>
      <c r="DM109" s="72"/>
    </row>
    <row r="110" spans="14:117" s="42" customFormat="1" x14ac:dyDescent="0.2"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2"/>
      <c r="DM110" s="72"/>
    </row>
    <row r="111" spans="14:117" s="42" customFormat="1" x14ac:dyDescent="0.2"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2"/>
      <c r="DM111" s="72"/>
    </row>
    <row r="112" spans="14:117" s="42" customFormat="1" x14ac:dyDescent="0.2"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2"/>
      <c r="DM112" s="72"/>
    </row>
    <row r="113" spans="14:117" s="42" customFormat="1" x14ac:dyDescent="0.2"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2"/>
      <c r="DM113" s="72"/>
    </row>
    <row r="114" spans="14:117" s="42" customFormat="1" x14ac:dyDescent="0.2"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2"/>
      <c r="DM114" s="72"/>
    </row>
    <row r="115" spans="14:117" s="42" customFormat="1" x14ac:dyDescent="0.2"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2"/>
      <c r="DM115" s="72"/>
    </row>
    <row r="116" spans="14:117" s="42" customFormat="1" x14ac:dyDescent="0.2"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2"/>
      <c r="DM116" s="72"/>
    </row>
    <row r="117" spans="14:117" s="42" customFormat="1" x14ac:dyDescent="0.2"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2"/>
      <c r="DM117" s="72"/>
    </row>
    <row r="118" spans="14:117" s="42" customFormat="1" x14ac:dyDescent="0.2"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2"/>
      <c r="DM118" s="72"/>
    </row>
    <row r="119" spans="14:117" s="42" customFormat="1" x14ac:dyDescent="0.2"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2"/>
      <c r="DM119" s="72"/>
    </row>
    <row r="120" spans="14:117" s="42" customFormat="1" x14ac:dyDescent="0.2"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2"/>
      <c r="DM120" s="72"/>
    </row>
    <row r="121" spans="14:117" s="42" customFormat="1" x14ac:dyDescent="0.2"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2"/>
      <c r="DM121" s="72"/>
    </row>
    <row r="122" spans="14:117" s="42" customFormat="1" x14ac:dyDescent="0.2"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2"/>
      <c r="DM122" s="72"/>
    </row>
    <row r="123" spans="14:117" s="42" customFormat="1" x14ac:dyDescent="0.2"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2"/>
      <c r="DM123" s="72"/>
    </row>
    <row r="124" spans="14:117" s="42" customFormat="1" x14ac:dyDescent="0.2"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2"/>
      <c r="DM124" s="72"/>
    </row>
    <row r="125" spans="14:117" s="42" customFormat="1" x14ac:dyDescent="0.2"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2"/>
      <c r="DM125" s="72"/>
    </row>
    <row r="126" spans="14:117" s="42" customFormat="1" x14ac:dyDescent="0.2"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2"/>
      <c r="DM126" s="72"/>
    </row>
    <row r="127" spans="14:117" s="42" customFormat="1" x14ac:dyDescent="0.2"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2"/>
      <c r="DM127" s="72"/>
    </row>
    <row r="128" spans="14:117" s="42" customFormat="1" x14ac:dyDescent="0.2"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2"/>
      <c r="DM128" s="72"/>
    </row>
    <row r="129" spans="14:117" s="42" customFormat="1" x14ac:dyDescent="0.2"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2"/>
      <c r="DM129" s="72"/>
    </row>
    <row r="130" spans="14:117" s="42" customFormat="1" x14ac:dyDescent="0.2"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2"/>
      <c r="DM130" s="72"/>
    </row>
    <row r="131" spans="14:117" s="42" customFormat="1" x14ac:dyDescent="0.2"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2"/>
      <c r="DM131" s="72"/>
    </row>
    <row r="132" spans="14:117" s="42" customFormat="1" x14ac:dyDescent="0.2"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2"/>
      <c r="DM132" s="72"/>
    </row>
    <row r="133" spans="14:117" s="42" customFormat="1" x14ac:dyDescent="0.2"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2"/>
      <c r="DM133" s="72"/>
    </row>
    <row r="134" spans="14:117" s="42" customFormat="1" x14ac:dyDescent="0.2"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2"/>
      <c r="DM134" s="72"/>
    </row>
    <row r="135" spans="14:117" s="42" customFormat="1" x14ac:dyDescent="0.2"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2"/>
      <c r="DM135" s="72"/>
    </row>
    <row r="136" spans="14:117" s="42" customFormat="1" x14ac:dyDescent="0.2"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2"/>
      <c r="DM136" s="72"/>
    </row>
    <row r="137" spans="14:117" s="42" customFormat="1" x14ac:dyDescent="0.2"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2"/>
      <c r="DM137" s="72"/>
    </row>
    <row r="138" spans="14:117" s="42" customFormat="1" x14ac:dyDescent="0.2"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2"/>
      <c r="DM138" s="72"/>
    </row>
    <row r="139" spans="14:117" s="42" customFormat="1" x14ac:dyDescent="0.2"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2"/>
      <c r="DM139" s="72"/>
    </row>
    <row r="140" spans="14:117" s="42" customFormat="1" x14ac:dyDescent="0.2"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2"/>
      <c r="DM140" s="72"/>
    </row>
    <row r="141" spans="14:117" s="42" customFormat="1" x14ac:dyDescent="0.2"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2"/>
      <c r="DM141" s="72"/>
    </row>
    <row r="142" spans="14:117" s="42" customFormat="1" x14ac:dyDescent="0.2"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2"/>
      <c r="DM142" s="72"/>
    </row>
    <row r="143" spans="14:117" s="42" customFormat="1" x14ac:dyDescent="0.2"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2"/>
      <c r="DM143" s="72"/>
    </row>
    <row r="144" spans="14:117" s="42" customFormat="1" x14ac:dyDescent="0.2"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2"/>
      <c r="DM144" s="72"/>
    </row>
    <row r="145" spans="14:117" s="42" customFormat="1" x14ac:dyDescent="0.2"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2"/>
      <c r="DM145" s="72"/>
    </row>
    <row r="146" spans="14:117" s="42" customFormat="1" x14ac:dyDescent="0.2"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2"/>
      <c r="DM146" s="72"/>
    </row>
    <row r="147" spans="14:117" s="42" customFormat="1" x14ac:dyDescent="0.2"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2"/>
      <c r="DM147" s="72"/>
    </row>
    <row r="148" spans="14:117" s="42" customFormat="1" x14ac:dyDescent="0.2"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2"/>
      <c r="DM148" s="72"/>
    </row>
    <row r="149" spans="14:117" s="42" customFormat="1" x14ac:dyDescent="0.2"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2"/>
      <c r="DM149" s="72"/>
    </row>
    <row r="150" spans="14:117" s="42" customFormat="1" x14ac:dyDescent="0.2"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2"/>
      <c r="DM150" s="72"/>
    </row>
    <row r="151" spans="14:117" s="42" customFormat="1" x14ac:dyDescent="0.2"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2"/>
      <c r="DM151" s="72"/>
    </row>
    <row r="152" spans="14:117" s="42" customFormat="1" x14ac:dyDescent="0.2"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2"/>
      <c r="DM152" s="72"/>
    </row>
    <row r="153" spans="14:117" s="42" customFormat="1" x14ac:dyDescent="0.2"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2"/>
      <c r="DM153" s="72"/>
    </row>
  </sheetData>
  <sheetProtection algorithmName="SHA-512" hashValue="SUUsCVLiKCPv414v0DW58fAm08/u0oT1H1vv7zETaX9j6EkySOxakG+InfV30JQ8p9ZHnjTkhf2dBiVd9RYfqw==" saltValue="4ImbMmf3GgCL/Un6Tqe2cQ==" spinCount="100000" sheet="1" objects="1" scenarios="1"/>
  <sortState xmlns:xlrd2="http://schemas.microsoft.com/office/spreadsheetml/2017/richdata2" ref="AC5:AC19">
    <sortCondition ref="AC4"/>
  </sortState>
  <mergeCells count="122">
    <mergeCell ref="A87:I89"/>
    <mergeCell ref="J88:M89"/>
    <mergeCell ref="A73:I73"/>
    <mergeCell ref="A80:M80"/>
    <mergeCell ref="A82:M82"/>
    <mergeCell ref="A83:I83"/>
    <mergeCell ref="A84:M85"/>
    <mergeCell ref="A86:C86"/>
    <mergeCell ref="F86:M86"/>
    <mergeCell ref="D86:E86"/>
    <mergeCell ref="J81:M81"/>
    <mergeCell ref="J83:M83"/>
    <mergeCell ref="A72:B72"/>
    <mergeCell ref="A74:M76"/>
    <mergeCell ref="A77:B77"/>
    <mergeCell ref="A78:I78"/>
    <mergeCell ref="A79:M79"/>
    <mergeCell ref="A43:M43"/>
    <mergeCell ref="A46:D49"/>
    <mergeCell ref="E46:M49"/>
    <mergeCell ref="A50:M51"/>
    <mergeCell ref="A45:M45"/>
    <mergeCell ref="C72:E72"/>
    <mergeCell ref="A56:E56"/>
    <mergeCell ref="H56:L56"/>
    <mergeCell ref="C77:E77"/>
    <mergeCell ref="A67:M67"/>
    <mergeCell ref="J73:M73"/>
    <mergeCell ref="J78:M78"/>
    <mergeCell ref="K63:L63"/>
    <mergeCell ref="K64:L64"/>
    <mergeCell ref="A68:M71"/>
    <mergeCell ref="A53:H54"/>
    <mergeCell ref="I53:M54"/>
    <mergeCell ref="A32:M32"/>
    <mergeCell ref="A33:L33"/>
    <mergeCell ref="A31:E31"/>
    <mergeCell ref="A36:C36"/>
    <mergeCell ref="A37:M37"/>
    <mergeCell ref="H6:H10"/>
    <mergeCell ref="A6:B6"/>
    <mergeCell ref="A7:B7"/>
    <mergeCell ref="F31:L31"/>
    <mergeCell ref="E28:K28"/>
    <mergeCell ref="A27:M27"/>
    <mergeCell ref="D24:L24"/>
    <mergeCell ref="D25:M26"/>
    <mergeCell ref="A24:C25"/>
    <mergeCell ref="J19:K19"/>
    <mergeCell ref="J20:K20"/>
    <mergeCell ref="J21:K21"/>
    <mergeCell ref="B19:H19"/>
    <mergeCell ref="B20:H20"/>
    <mergeCell ref="B21:H21"/>
    <mergeCell ref="J18:K18"/>
    <mergeCell ref="I6:J6"/>
    <mergeCell ref="I7:J7"/>
    <mergeCell ref="D6:G6"/>
    <mergeCell ref="D4:M4"/>
    <mergeCell ref="A5:H5"/>
    <mergeCell ref="I5:M5"/>
    <mergeCell ref="J87:M87"/>
    <mergeCell ref="H52:I52"/>
    <mergeCell ref="H55:I55"/>
    <mergeCell ref="K60:L60"/>
    <mergeCell ref="K61:L61"/>
    <mergeCell ref="K62:L62"/>
    <mergeCell ref="A57:M58"/>
    <mergeCell ref="A59:M59"/>
    <mergeCell ref="A60:J60"/>
    <mergeCell ref="A61:J61"/>
    <mergeCell ref="A62:J62"/>
    <mergeCell ref="A63:J63"/>
    <mergeCell ref="A64:J64"/>
    <mergeCell ref="A65:M66"/>
    <mergeCell ref="A34:C34"/>
    <mergeCell ref="D34:H34"/>
    <mergeCell ref="I34:L34"/>
    <mergeCell ref="D36:L36"/>
    <mergeCell ref="E39:K39"/>
    <mergeCell ref="A38:L38"/>
    <mergeCell ref="A44:M44"/>
    <mergeCell ref="D42:L42"/>
    <mergeCell ref="A2:M2"/>
    <mergeCell ref="L6:M6"/>
    <mergeCell ref="L7:M7"/>
    <mergeCell ref="L8:M8"/>
    <mergeCell ref="L9:M9"/>
    <mergeCell ref="A3:M3"/>
    <mergeCell ref="A41:D41"/>
    <mergeCell ref="A39:D39"/>
    <mergeCell ref="A40:D40"/>
    <mergeCell ref="E40:K40"/>
    <mergeCell ref="E41:K41"/>
    <mergeCell ref="A35:C35"/>
    <mergeCell ref="D35:H35"/>
    <mergeCell ref="I35:L35"/>
    <mergeCell ref="A29:D29"/>
    <mergeCell ref="A30:D30"/>
    <mergeCell ref="E29:K29"/>
    <mergeCell ref="E30:K30"/>
    <mergeCell ref="J22:K22"/>
    <mergeCell ref="J23:K23"/>
    <mergeCell ref="A28:D28"/>
    <mergeCell ref="B22:H22"/>
    <mergeCell ref="B23:H23"/>
    <mergeCell ref="D7:G7"/>
    <mergeCell ref="B18:H18"/>
    <mergeCell ref="A17:M17"/>
    <mergeCell ref="D12:G12"/>
    <mergeCell ref="D13:G13"/>
    <mergeCell ref="D14:G14"/>
    <mergeCell ref="I8:J8"/>
    <mergeCell ref="I9:J9"/>
    <mergeCell ref="I10:J10"/>
    <mergeCell ref="D8:G8"/>
    <mergeCell ref="D9:G9"/>
    <mergeCell ref="D10:G10"/>
    <mergeCell ref="D11:G11"/>
    <mergeCell ref="H11:M15"/>
    <mergeCell ref="A15:G15"/>
    <mergeCell ref="A16:M16"/>
  </mergeCells>
  <dataValidations count="5">
    <dataValidation type="list" allowBlank="1" showInputMessage="1" showErrorMessage="1" sqref="L19:L23" xr:uid="{00000000-0002-0000-0000-000000000000}">
      <formula1>$AE$5:$AE$8</formula1>
    </dataValidation>
    <dataValidation type="list" allowBlank="1" showInputMessage="1" showErrorMessage="1" sqref="D13" xr:uid="{00000000-0002-0000-0000-000001000000}">
      <formula1>$AH$5:$AH$8</formula1>
    </dataValidation>
    <dataValidation type="list" allowBlank="1" showInputMessage="1" showErrorMessage="1" sqref="L10" xr:uid="{00000000-0002-0000-0000-000004000000}">
      <formula1>$AK$5:$AK$19</formula1>
    </dataValidation>
    <dataValidation type="list" allowBlank="1" showInputMessage="1" showErrorMessage="1" sqref="D11:G11" xr:uid="{13C25463-8045-4263-8FE3-957888EF8780}">
      <formula1>$AC$12:$AC$13</formula1>
    </dataValidation>
    <dataValidation type="list" allowBlank="1" showInputMessage="1" showErrorMessage="1" sqref="D10:G10" xr:uid="{00000000-0002-0000-0000-000002000000}">
      <formula1>$AA$5:$AA$21</formula1>
    </dataValidation>
  </dataValidations>
  <pageMargins left="0.70866141732283472" right="0.70866141732283472" top="0.78740157480314965" bottom="0.78740157480314965" header="0.31496062992125984" footer="0.31496062992125984"/>
  <pageSetup paperSize="9" fitToHeight="0" orientation="portrait" r:id="rId1"/>
  <rowBreaks count="1" manualBreakCount="1">
    <brk id="42" max="12" man="1"/>
  </rowBreaks>
  <drawing r:id="rId2"/>
  <legacyDrawing r:id="rId3"/>
  <oleObjects>
    <mc:AlternateContent xmlns:mc="http://schemas.openxmlformats.org/markup-compatibility/2006">
      <mc:Choice Requires="x14">
        <oleObject progId="CorelPhotoPaint.Image.12" shapeId="1025" r:id="rId4">
          <objectPr defaultSize="0" autoPict="0" r:id="rId5">
            <anchor moveWithCells="1" sizeWithCells="1">
              <from>
                <xdr:col>0</xdr:col>
                <xdr:colOff>76200</xdr:colOff>
                <xdr:row>2</xdr:row>
                <xdr:rowOff>19050</xdr:rowOff>
              </from>
              <to>
                <xdr:col>3</xdr:col>
                <xdr:colOff>0</xdr:colOff>
                <xdr:row>3</xdr:row>
                <xdr:rowOff>600075</xdr:rowOff>
              </to>
            </anchor>
          </objectPr>
        </oleObject>
      </mc:Choice>
      <mc:Fallback>
        <oleObject progId="CorelPhotoPaint.Image.12" shapeId="1025" r:id="rId4"/>
      </mc:Fallback>
    </mc:AlternateContent>
    <mc:AlternateContent xmlns:mc="http://schemas.openxmlformats.org/markup-compatibility/2006">
      <mc:Choice Requires="x14">
        <oleObject progId="CorelPhotoPaint.Image.12" shapeId="1026" r:id="rId6">
          <objectPr defaultSize="0" autoPict="0" r:id="rId5">
            <anchor moveWithCells="1" sizeWithCells="1">
              <from>
                <xdr:col>0</xdr:col>
                <xdr:colOff>142875</xdr:colOff>
                <xdr:row>44</xdr:row>
                <xdr:rowOff>114300</xdr:rowOff>
              </from>
              <to>
                <xdr:col>3</xdr:col>
                <xdr:colOff>114300</xdr:colOff>
                <xdr:row>48</xdr:row>
                <xdr:rowOff>161925</xdr:rowOff>
              </to>
            </anchor>
          </objectPr>
        </oleObject>
      </mc:Choice>
      <mc:Fallback>
        <oleObject progId="CorelPhotoPaint.Image.12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8"/>
  <sheetViews>
    <sheetView showGridLines="0" zoomScale="110" zoomScaleNormal="110" zoomScaleSheetLayoutView="100" workbookViewId="0">
      <selection activeCell="A12" sqref="A12:I13"/>
    </sheetView>
  </sheetViews>
  <sheetFormatPr defaultRowHeight="15" x14ac:dyDescent="0.25"/>
  <cols>
    <col min="1" max="1" width="1.5703125" customWidth="1"/>
  </cols>
  <sheetData>
    <row r="1" spans="1:9" ht="46.5" x14ac:dyDescent="0.7">
      <c r="A1" s="9" t="s">
        <v>47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40.5" customHeight="1" x14ac:dyDescent="0.25">
      <c r="A3" s="328" t="s">
        <v>120</v>
      </c>
      <c r="B3" s="328"/>
      <c r="C3" s="328"/>
      <c r="D3" s="328"/>
      <c r="E3" s="328"/>
      <c r="F3" s="328"/>
      <c r="G3" s="328"/>
      <c r="H3" s="328"/>
      <c r="I3" s="328"/>
    </row>
    <row r="4" spans="1:9" ht="4.5" customHeigh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ht="27.75" customHeight="1" x14ac:dyDescent="0.25">
      <c r="A5" s="326" t="s">
        <v>134</v>
      </c>
      <c r="B5" s="326"/>
      <c r="C5" s="326"/>
      <c r="D5" s="326"/>
      <c r="E5" s="326"/>
      <c r="F5" s="326"/>
      <c r="G5" s="326"/>
      <c r="H5" s="326"/>
      <c r="I5" s="326"/>
    </row>
    <row r="6" spans="1:9" ht="39.75" customHeight="1" x14ac:dyDescent="0.25">
      <c r="A6" s="329" t="s">
        <v>126</v>
      </c>
      <c r="B6" s="330"/>
      <c r="C6" s="330"/>
      <c r="D6" s="330"/>
      <c r="E6" s="330"/>
      <c r="F6" s="330"/>
      <c r="G6" s="330"/>
      <c r="H6" s="330"/>
      <c r="I6" s="330"/>
    </row>
    <row r="7" spans="1:9" ht="27" customHeight="1" x14ac:dyDescent="0.25">
      <c r="A7" s="331" t="s">
        <v>131</v>
      </c>
      <c r="B7" s="331"/>
      <c r="C7" s="331"/>
      <c r="D7" s="331"/>
      <c r="E7" s="331"/>
      <c r="F7" s="331"/>
      <c r="G7" s="331"/>
      <c r="H7" s="331"/>
      <c r="I7" s="331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17.25" x14ac:dyDescent="0.3">
      <c r="A9" s="333" t="s">
        <v>48</v>
      </c>
      <c r="B9" s="333"/>
      <c r="C9" s="333"/>
      <c r="D9" s="333"/>
      <c r="E9" s="333"/>
      <c r="F9" s="333"/>
      <c r="G9" s="333"/>
      <c r="H9" s="5"/>
      <c r="I9" s="5"/>
    </row>
    <row r="10" spans="1:9" x14ac:dyDescent="0.25">
      <c r="A10" s="334" t="s">
        <v>57</v>
      </c>
      <c r="B10" s="334"/>
      <c r="C10" s="334"/>
      <c r="D10" s="334"/>
      <c r="E10" s="334"/>
      <c r="F10" s="334"/>
      <c r="G10" s="334"/>
      <c r="H10" s="334"/>
      <c r="I10" s="334"/>
    </row>
    <row r="11" spans="1:9" x14ac:dyDescent="0.25">
      <c r="A11" s="73" t="s">
        <v>59</v>
      </c>
      <c r="B11" s="73"/>
      <c r="C11" s="73"/>
      <c r="D11" s="73"/>
      <c r="E11" s="73"/>
      <c r="F11" s="73"/>
      <c r="G11" s="73"/>
      <c r="H11" s="73"/>
      <c r="I11" s="73"/>
    </row>
    <row r="12" spans="1:9" ht="15" customHeight="1" x14ac:dyDescent="0.25">
      <c r="A12" s="331" t="s">
        <v>60</v>
      </c>
      <c r="B12" s="331"/>
      <c r="C12" s="331"/>
      <c r="D12" s="331"/>
      <c r="E12" s="331"/>
      <c r="F12" s="331"/>
      <c r="G12" s="331"/>
      <c r="H12" s="331"/>
      <c r="I12" s="331"/>
    </row>
    <row r="13" spans="1:9" x14ac:dyDescent="0.25">
      <c r="A13" s="331"/>
      <c r="B13" s="331"/>
      <c r="C13" s="331"/>
      <c r="D13" s="331"/>
      <c r="E13" s="331"/>
      <c r="F13" s="331"/>
      <c r="G13" s="331"/>
      <c r="H13" s="331"/>
      <c r="I13" s="331"/>
    </row>
    <row r="14" spans="1:9" ht="5.25" customHeight="1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9" ht="17.25" x14ac:dyDescent="0.3">
      <c r="A15" s="333" t="s">
        <v>49</v>
      </c>
      <c r="B15" s="333"/>
      <c r="C15" s="333"/>
      <c r="D15" s="333"/>
      <c r="E15" s="333"/>
      <c r="F15" s="333"/>
      <c r="G15" s="333"/>
      <c r="H15" s="333"/>
      <c r="I15" s="333"/>
    </row>
    <row r="16" spans="1:9" ht="9" customHeight="1" x14ac:dyDescent="0.3">
      <c r="A16" s="6"/>
      <c r="B16" s="5"/>
      <c r="C16" s="5"/>
      <c r="D16" s="5"/>
      <c r="E16" s="5"/>
      <c r="F16" s="5"/>
      <c r="G16" s="5"/>
      <c r="H16" s="5"/>
      <c r="I16" s="5"/>
    </row>
    <row r="17" spans="1:10" x14ac:dyDescent="0.25">
      <c r="A17" s="332" t="s">
        <v>61</v>
      </c>
      <c r="B17" s="332"/>
      <c r="C17" s="332"/>
      <c r="D17" s="332"/>
      <c r="E17" s="332"/>
      <c r="F17" s="332"/>
      <c r="G17" s="5"/>
      <c r="H17" s="5"/>
      <c r="I17" s="5"/>
    </row>
    <row r="18" spans="1:10" x14ac:dyDescent="0.25">
      <c r="A18" s="5" t="s">
        <v>50</v>
      </c>
      <c r="B18" s="5"/>
      <c r="C18" s="5"/>
      <c r="D18" s="5"/>
      <c r="E18" s="5"/>
      <c r="F18" s="5"/>
      <c r="G18" s="5"/>
      <c r="H18" s="5"/>
      <c r="I18" s="5"/>
    </row>
    <row r="19" spans="1:10" x14ac:dyDescent="0.25">
      <c r="A19" s="5"/>
      <c r="B19" s="327" t="s">
        <v>62</v>
      </c>
      <c r="C19" s="327"/>
      <c r="D19" s="327"/>
      <c r="E19" s="327"/>
      <c r="F19" s="327"/>
      <c r="G19" s="327"/>
      <c r="H19" s="327"/>
      <c r="I19" s="5"/>
    </row>
    <row r="20" spans="1:10" ht="6" customHeight="1" x14ac:dyDescent="0.25">
      <c r="A20" s="5"/>
      <c r="B20" s="7"/>
      <c r="C20" s="5"/>
      <c r="D20" s="5"/>
      <c r="E20" s="5"/>
      <c r="F20" s="5"/>
      <c r="G20" s="5"/>
      <c r="H20" s="5"/>
      <c r="I20" s="5"/>
    </row>
    <row r="21" spans="1:10" x14ac:dyDescent="0.25">
      <c r="A21" s="5" t="s">
        <v>51</v>
      </c>
      <c r="B21" s="5"/>
      <c r="C21" s="5"/>
      <c r="D21" s="5"/>
      <c r="E21" s="5"/>
      <c r="F21" s="5"/>
      <c r="G21" s="5"/>
      <c r="H21" s="5"/>
      <c r="I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10" ht="20.25" customHeight="1" x14ac:dyDescent="0.25">
      <c r="A26" s="5"/>
      <c r="B26" s="5" t="s">
        <v>52</v>
      </c>
      <c r="C26" s="5"/>
      <c r="D26" s="5"/>
      <c r="E26" s="5"/>
      <c r="F26" s="5"/>
      <c r="G26" s="5"/>
      <c r="H26" s="5"/>
      <c r="I26" s="5"/>
    </row>
    <row r="27" spans="1:10" ht="30" customHeight="1" x14ac:dyDescent="0.25">
      <c r="A27" s="330"/>
      <c r="B27" s="330"/>
      <c r="C27" s="330"/>
      <c r="D27" s="330"/>
      <c r="E27" s="330"/>
      <c r="F27" s="330"/>
      <c r="G27" s="330"/>
      <c r="H27" s="330"/>
      <c r="I27" s="330"/>
      <c r="J27" s="8"/>
    </row>
    <row r="28" spans="1:10" ht="8.2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5">
      <c r="A29" s="332" t="s">
        <v>53</v>
      </c>
      <c r="B29" s="332"/>
      <c r="C29" s="332"/>
      <c r="D29" s="5"/>
      <c r="E29" s="5"/>
      <c r="F29" s="5"/>
      <c r="G29" s="5"/>
      <c r="H29" s="5"/>
      <c r="I29" s="5"/>
    </row>
    <row r="30" spans="1:10" x14ac:dyDescent="0.25">
      <c r="A30" s="334" t="s">
        <v>122</v>
      </c>
      <c r="B30" s="334"/>
      <c r="C30" s="334"/>
      <c r="D30" s="334"/>
      <c r="E30" s="334"/>
      <c r="F30" s="334"/>
      <c r="G30" s="334"/>
      <c r="H30" s="334"/>
      <c r="I30" s="334"/>
    </row>
    <row r="31" spans="1:10" x14ac:dyDescent="0.25">
      <c r="A31" s="334" t="s">
        <v>110</v>
      </c>
      <c r="B31" s="334"/>
      <c r="C31" s="334"/>
      <c r="D31" s="334"/>
      <c r="E31" s="334"/>
      <c r="F31" s="334"/>
      <c r="G31" s="334"/>
      <c r="H31" s="334"/>
      <c r="I31" s="334"/>
    </row>
    <row r="32" spans="1:10" x14ac:dyDescent="0.25">
      <c r="A32" s="326" t="s">
        <v>121</v>
      </c>
      <c r="B32" s="326"/>
      <c r="C32" s="326"/>
      <c r="D32" s="326"/>
      <c r="E32" s="326"/>
      <c r="F32" s="326"/>
      <c r="G32" s="326"/>
      <c r="H32" s="326"/>
      <c r="I32" s="326"/>
      <c r="J32" s="326"/>
    </row>
    <row r="33" spans="1:12" x14ac:dyDescent="0.25">
      <c r="A33" s="326"/>
      <c r="B33" s="326"/>
      <c r="C33" s="326"/>
      <c r="D33" s="326"/>
      <c r="E33" s="326"/>
      <c r="F33" s="326"/>
      <c r="G33" s="326"/>
      <c r="H33" s="326"/>
      <c r="I33" s="326"/>
      <c r="J33" s="326"/>
    </row>
    <row r="34" spans="1:12" ht="6.75" customHeight="1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12" x14ac:dyDescent="0.25">
      <c r="A35" s="74" t="s">
        <v>54</v>
      </c>
      <c r="B35" s="74"/>
      <c r="C35" s="74"/>
      <c r="D35" s="74"/>
      <c r="E35" s="74"/>
      <c r="F35" s="74"/>
      <c r="G35" s="73"/>
      <c r="H35" s="5"/>
      <c r="I35" s="5"/>
    </row>
    <row r="36" spans="1:12" x14ac:dyDescent="0.25">
      <c r="A36" s="334" t="s">
        <v>58</v>
      </c>
      <c r="B36" s="334"/>
      <c r="C36" s="334"/>
      <c r="D36" s="334"/>
      <c r="E36" s="334"/>
      <c r="F36" s="334"/>
      <c r="G36" s="5"/>
      <c r="H36" s="5"/>
      <c r="I36" s="5"/>
    </row>
    <row r="37" spans="1:12" x14ac:dyDescent="0.25">
      <c r="A37" s="334" t="s">
        <v>55</v>
      </c>
      <c r="B37" s="334"/>
      <c r="C37" s="334"/>
      <c r="D37" s="334"/>
      <c r="E37" s="334"/>
      <c r="F37" s="334"/>
      <c r="G37" s="334"/>
      <c r="H37" s="334"/>
      <c r="I37" s="334"/>
    </row>
    <row r="38" spans="1:12" ht="8.25" customHeight="1" x14ac:dyDescent="0.25"/>
    <row r="39" spans="1:12" x14ac:dyDescent="0.25">
      <c r="A39" s="332" t="s">
        <v>63</v>
      </c>
      <c r="B39" s="332"/>
      <c r="C39" s="332"/>
      <c r="D39" s="332"/>
      <c r="E39" s="332"/>
    </row>
    <row r="40" spans="1:12" x14ac:dyDescent="0.25">
      <c r="A40" s="334" t="s">
        <v>64</v>
      </c>
      <c r="B40" s="334"/>
      <c r="C40" s="334"/>
      <c r="D40" s="334"/>
      <c r="E40" s="334"/>
      <c r="F40" s="334"/>
      <c r="G40" s="334"/>
      <c r="H40" s="334"/>
      <c r="I40" s="334"/>
    </row>
    <row r="41" spans="1:12" x14ac:dyDescent="0.25">
      <c r="A41" s="334" t="s">
        <v>56</v>
      </c>
      <c r="B41" s="334"/>
      <c r="C41" s="334"/>
      <c r="D41" s="334"/>
      <c r="E41" s="334"/>
      <c r="F41" s="334"/>
      <c r="G41" s="334"/>
      <c r="H41" s="334"/>
      <c r="I41" s="334"/>
    </row>
    <row r="42" spans="1:12" x14ac:dyDescent="0.25">
      <c r="A42" s="334" t="s">
        <v>123</v>
      </c>
      <c r="B42" s="334"/>
      <c r="C42" s="334"/>
      <c r="D42" s="334"/>
      <c r="E42" s="334"/>
      <c r="F42" s="334"/>
      <c r="G42" s="334"/>
      <c r="H42" s="334"/>
      <c r="I42" s="334"/>
    </row>
    <row r="43" spans="1:12" x14ac:dyDescent="0.25">
      <c r="A43" s="334" t="s">
        <v>124</v>
      </c>
      <c r="B43" s="334"/>
      <c r="C43" s="334"/>
      <c r="D43" s="334"/>
      <c r="E43" s="334"/>
      <c r="F43" s="334"/>
      <c r="G43" s="334"/>
      <c r="H43" s="334"/>
      <c r="I43" s="334"/>
    </row>
    <row r="45" spans="1:12" ht="28.5" customHeight="1" x14ac:dyDescent="0.25">
      <c r="B45" s="326" t="s">
        <v>130</v>
      </c>
      <c r="C45" s="326"/>
      <c r="D45" s="326"/>
      <c r="E45" s="326"/>
      <c r="F45" s="326"/>
      <c r="G45" s="326"/>
      <c r="H45" s="326"/>
      <c r="I45" s="326"/>
      <c r="J45" s="326"/>
    </row>
    <row r="46" spans="1:12" ht="41.1" customHeight="1" x14ac:dyDescent="0.25">
      <c r="B46" s="326" t="s">
        <v>129</v>
      </c>
      <c r="C46" s="326"/>
      <c r="D46" s="326"/>
      <c r="E46" s="326"/>
      <c r="F46" s="326"/>
      <c r="G46" s="326"/>
      <c r="H46" s="326"/>
      <c r="I46" s="326"/>
      <c r="J46" s="326"/>
      <c r="L46" t="s">
        <v>125</v>
      </c>
    </row>
    <row r="48" spans="1:12" x14ac:dyDescent="0.25">
      <c r="B48" s="109" t="s">
        <v>127</v>
      </c>
      <c r="C48" s="109"/>
      <c r="D48" s="109"/>
      <c r="E48" s="109"/>
      <c r="F48" s="109"/>
      <c r="G48" s="109"/>
      <c r="H48" s="109"/>
    </row>
  </sheetData>
  <sheetProtection algorithmName="SHA-512" hashValue="6aPaLcplI08xH0Lpl4E+WMPa1YyVjvyIdrQvJz/ynEDr1irvRKEY3bAtwKbqAJ7SWg8I7vFr2V/aVz+z9dbXgg==" saltValue="yArIA7uj7hfFTll4iuNyeA==" spinCount="100000" sheet="1" objects="1" scenarios="1"/>
  <mergeCells count="24">
    <mergeCell ref="A27:I27"/>
    <mergeCell ref="A36:F36"/>
    <mergeCell ref="A39:E39"/>
    <mergeCell ref="A29:C29"/>
    <mergeCell ref="A37:I37"/>
    <mergeCell ref="A31:I31"/>
    <mergeCell ref="A32:J33"/>
    <mergeCell ref="A30:I30"/>
    <mergeCell ref="B45:J45"/>
    <mergeCell ref="B46:J46"/>
    <mergeCell ref="B19:H19"/>
    <mergeCell ref="A3:I3"/>
    <mergeCell ref="A5:I5"/>
    <mergeCell ref="A6:I6"/>
    <mergeCell ref="A7:I7"/>
    <mergeCell ref="A17:F17"/>
    <mergeCell ref="A9:G9"/>
    <mergeCell ref="A10:I10"/>
    <mergeCell ref="A12:I13"/>
    <mergeCell ref="A15:I15"/>
    <mergeCell ref="A40:I40"/>
    <mergeCell ref="A41:I41"/>
    <mergeCell ref="A42:I42"/>
    <mergeCell ref="A43:I4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Výkaz</vt:lpstr>
      <vt:lpstr>Pokyny k vyplnění</vt:lpstr>
      <vt:lpstr>'Pokyny k vyplnění'!Oblast_tisku</vt:lpstr>
      <vt:lpstr>Výkaz!Oblast_tisku</vt:lpstr>
    </vt:vector>
  </TitlesOfParts>
  <Company>MENDELU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Melišová</dc:creator>
  <cp:lastModifiedBy>Šárka Starobová</cp:lastModifiedBy>
  <cp:lastPrinted>2023-06-05T18:13:43Z</cp:lastPrinted>
  <dcterms:created xsi:type="dcterms:W3CDTF">2023-01-20T10:48:04Z</dcterms:created>
  <dcterms:modified xsi:type="dcterms:W3CDTF">2024-06-07T08:06:54Z</dcterms:modified>
</cp:coreProperties>
</file>