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5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'List1'!$A$1:$Y$53</definedName>
    <definedName name="Text27" localSheetId="0">'List1'!$F$2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11" authorId="0">
      <text>
        <r>
          <rPr>
            <b/>
            <sz val="9"/>
            <rFont val="Tahoma"/>
            <family val="2"/>
          </rPr>
          <t>Je nutné zadat i v případě, že je udělen titul prof.</t>
        </r>
      </text>
    </comment>
  </commentList>
</comments>
</file>

<file path=xl/sharedStrings.xml><?xml version="1.0" encoding="utf-8"?>
<sst xmlns="http://schemas.openxmlformats.org/spreadsheetml/2006/main" count="88" uniqueCount="84">
  <si>
    <t>Způsob výplaty:</t>
  </si>
  <si>
    <t>Prvek SPP:</t>
  </si>
  <si>
    <t>Zdroj:</t>
  </si>
  <si>
    <t>Nákladové středisko:</t>
  </si>
  <si>
    <t>rodné příjmení</t>
  </si>
  <si>
    <t>trvale bytem</t>
  </si>
  <si>
    <t>rodné č.</t>
  </si>
  <si>
    <t>místo narození</t>
  </si>
  <si>
    <t>státní občan</t>
  </si>
  <si>
    <t>číslo OP/CP</t>
  </si>
  <si>
    <t>zaměstnán/a/ u</t>
  </si>
  <si>
    <t>příjemce důchodu</t>
  </si>
  <si>
    <t>(dále jen zaměstnanec)</t>
  </si>
  <si>
    <t>druh</t>
  </si>
  <si>
    <t>do</t>
  </si>
  <si>
    <t xml:space="preserve">     výši</t>
  </si>
  <si>
    <t xml:space="preserve">     a ostatními předpisy k zajištění bezpečnosti a ochrany zdraví při práci. Zaměstnavatel je povinen vytvořit pracovní </t>
  </si>
  <si>
    <t xml:space="preserve">     podmínky zajišťující řádný a bezpečný výkon práce a poskytnout sjednanou odměnu.</t>
  </si>
  <si>
    <t xml:space="preserve">     Zaměstnanec je povinen vykonávat sjednanou práci svědomitě, podle svých sil a schopností a dodržovat podmínky </t>
  </si>
  <si>
    <t xml:space="preserve">     sjednané touto dohodou v souladu s předpisy vztahujícími se na její výkon,  zejména s předpisy bezpečnosti a ochrany </t>
  </si>
  <si>
    <t xml:space="preserve">     zdraví při práci a předpisy požární ochrany, zachovat mlčenlivost o skutečnostech důvěrné – služební povahy, o nichž </t>
  </si>
  <si>
    <t xml:space="preserve">     se dozvěděl při výkonu práce, a to i po skončení práce. Zaměstnanec prohlašuje, že souhlasí s využíváním osobních </t>
  </si>
  <si>
    <t>v sazbě</t>
  </si>
  <si>
    <t>Kč/hod.</t>
  </si>
  <si>
    <t>hod/den.</t>
  </si>
  <si>
    <t>Návod pro Office 2003</t>
  </si>
  <si>
    <t>(v případě, že nefunguje automatický výpočet)</t>
  </si>
  <si>
    <t>1) Nástroje - Doplňky - Analytické nástroje (zaškrtnout)</t>
  </si>
  <si>
    <t>2) Dokument znovu otevřít</t>
  </si>
  <si>
    <t xml:space="preserve">     v rozsahu hodin</t>
  </si>
  <si>
    <t xml:space="preserve">1/ Zaměstnanec se zavazuje,  že ve dnech od </t>
  </si>
  <si>
    <t xml:space="preserve">4/ Za řádně provedenou práci odpovídající sjednaným podmínkám vyplatí zaměstnavatel zaměstnanci odměnu ve </t>
  </si>
  <si>
    <t xml:space="preserve">5/ Na základě této dohody seznámil zaměstnavatel zaměstnance s právními předpisy vztahujícími se k vykonávané práci </t>
  </si>
  <si>
    <t xml:space="preserve">6/ Další ujednání: </t>
  </si>
  <si>
    <t>7/ Práva a povinnosti účastníků této dohody, která nejsou zvlášť ujednána, se řídí ustanoveními zákoníku práce.</t>
  </si>
  <si>
    <t xml:space="preserve">PSČ </t>
  </si>
  <si>
    <t>(dále jen zaměstnavatel)</t>
  </si>
  <si>
    <t xml:space="preserve">Pro účely poskytování náhrady odměny při dočasné pracovní </t>
  </si>
  <si>
    <t xml:space="preserve">     neschopnosti se stanoví týdenní rovnoměrně rozvržená pracovní doba</t>
  </si>
  <si>
    <t>K výkonu práce se</t>
  </si>
  <si>
    <t>váže</t>
  </si>
  <si>
    <t>/</t>
  </si>
  <si>
    <t>3/ Práci provede osobně.</t>
  </si>
  <si>
    <t>Mendelova univerzita v Brně, Zemědělská 1, 613 00 Brno</t>
  </si>
  <si>
    <t xml:space="preserve">     pracoviště.</t>
  </si>
  <si>
    <t>ano /</t>
  </si>
  <si>
    <t>nárok vznikl dne</t>
  </si>
  <si>
    <t>neváže*</t>
  </si>
  <si>
    <t>* nehodící se škrtněte</t>
  </si>
  <si>
    <t>mám</t>
  </si>
  <si>
    <t>nařízené exekuční srážky</t>
  </si>
  <si>
    <t>9/  Tato dohoda končí uplynutím sjednané doby v odst. 1/.</t>
  </si>
  <si>
    <t>č.ú.:</t>
  </si>
  <si>
    <t>obor</t>
  </si>
  <si>
    <t>studijní program</t>
  </si>
  <si>
    <t>Návrh podává:</t>
  </si>
  <si>
    <t xml:space="preserve">V Brně dne: </t>
  </si>
  <si>
    <t>úhrada cestovních nákladů v souladu s § 155, odst. 1 ZP z pravidelného</t>
  </si>
  <si>
    <t>získaný na</t>
  </si>
  <si>
    <t xml:space="preserve">Kč.  Odměna je splatná průběžně, ve výplatních termínech platných u zaměstnavatele. </t>
  </si>
  <si>
    <t>titul prof. účinný od</t>
  </si>
  <si>
    <t>titul doc. účinný od</t>
  </si>
  <si>
    <t xml:space="preserve"> Vykonanou práci za zaměstnavatele převezme:</t>
  </si>
  <si>
    <r>
      <rPr>
        <sz val="8"/>
        <color indexed="8"/>
        <rFont val="Arial"/>
        <family val="2"/>
      </rPr>
      <t>uzavírají podle §74 a následujících ust. zákoníku práce tuto</t>
    </r>
    <r>
      <rPr>
        <b/>
        <sz val="11"/>
        <color indexed="8"/>
        <rFont val="Arial"/>
        <family val="2"/>
      </rPr>
      <t xml:space="preserve"> dohodu o pracovní činnosti</t>
    </r>
  </si>
  <si>
    <t>vedoucí pracoviště, jméno, podpis</t>
  </si>
  <si>
    <t xml:space="preserve">   bude vykonávat praci:  </t>
  </si>
  <si>
    <t xml:space="preserve">pojištěn/a/ u zdravotní pojišťovny </t>
  </si>
  <si>
    <t>zaměstnavatel, jméno, podpis</t>
  </si>
  <si>
    <t>koordinátor projektu 
(příkazce operace), jméno, podpis</t>
  </si>
  <si>
    <t>správce rozpočtu projektu, jméno, podpis</t>
  </si>
  <si>
    <t>a pan/paní/jméno, příjmení a titul</t>
  </si>
  <si>
    <t xml:space="preserve">pro projekt: </t>
  </si>
  <si>
    <t>Reg.č:</t>
  </si>
  <si>
    <t xml:space="preserve">     údajů pro plnění povinností, které mají souvislost s pracovněprávním vztahem k zaměstnavateli.
     Uvedené práce nejsou vykonávány v rámci hospodářské činnosti.</t>
  </si>
  <si>
    <t>nemám*</t>
  </si>
  <si>
    <t>ne*</t>
  </si>
  <si>
    <t>2/ Místo výkonu práce:</t>
  </si>
  <si>
    <t>Osobní číslo:</t>
  </si>
  <si>
    <t>Dohoda číslo:</t>
  </si>
  <si>
    <t>zaměstnanec, podpis</t>
  </si>
  <si>
    <t>8/ Tato dohoda byla sepsána ve třech vyhotoveních, z nichž jedno převzal zaměstnanec a dvě zaměstnavatel.</t>
  </si>
  <si>
    <t>Počet vyhotovení: 3</t>
  </si>
  <si>
    <t>Rozdělovník: 1 zaměstnanec, 1 koordinátor projektu, 1 mzdová účtárna</t>
  </si>
  <si>
    <t>OP/CP vydal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</si>
</sst>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.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Tahoma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i/>
      <sz val="8.5"/>
      <color indexed="8"/>
      <name val="Arial"/>
      <family val="2"/>
    </font>
    <font>
      <sz val="8.5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Arial"/>
      <family val="2"/>
    </font>
    <font>
      <sz val="8.5"/>
      <color indexed="9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.5"/>
      <color theme="1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8.5"/>
      <color theme="1"/>
      <name val="Arial"/>
      <family val="2"/>
    </font>
    <font>
      <sz val="8.5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distributed"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62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 locked="0"/>
    </xf>
    <xf numFmtId="0" fontId="11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left" vertical="center"/>
      <protection hidden="1" locked="0"/>
    </xf>
    <xf numFmtId="0" fontId="2" fillId="0" borderId="1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0" fontId="63" fillId="0" borderId="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center"/>
      <protection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vertical="top"/>
      <protection/>
    </xf>
    <xf numFmtId="14" fontId="13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Fill="1" applyAlignment="1" applyProtection="1" quotePrefix="1">
      <alignment horizontal="left"/>
      <protection hidden="1"/>
    </xf>
    <xf numFmtId="0" fontId="8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 quotePrefix="1">
      <alignment horizontal="right"/>
      <protection hidden="1"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 quotePrefix="1">
      <alignment horizontal="center"/>
      <protection locked="0"/>
    </xf>
    <xf numFmtId="14" fontId="13" fillId="0" borderId="11" xfId="0" applyNumberFormat="1" applyFont="1" applyFill="1" applyBorder="1" applyAlignment="1" applyProtection="1">
      <alignment horizontal="center"/>
      <protection locked="0"/>
    </xf>
    <xf numFmtId="0" fontId="66" fillId="0" borderId="12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 shrinkToFit="1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right" vertical="top" wrapText="1"/>
      <protection hidden="1"/>
    </xf>
    <xf numFmtId="0" fontId="2" fillId="0" borderId="12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 quotePrefix="1">
      <alignment horizontal="left" shrinkToFit="1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 applyProtection="1" quotePrefix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 shrinkToFi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14" fontId="2" fillId="0" borderId="11" xfId="0" applyNumberFormat="1" applyFont="1" applyFill="1" applyBorder="1" applyAlignment="1" applyProtection="1">
      <alignment horizontal="left"/>
      <protection hidden="1"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wrapText="1"/>
      <protection hidden="1"/>
    </xf>
    <xf numFmtId="0" fontId="2" fillId="0" borderId="10" xfId="0" applyFont="1" applyFill="1" applyBorder="1" applyAlignment="1" applyProtection="1">
      <alignment horizontal="center" wrapText="1"/>
      <protection hidden="1"/>
    </xf>
    <xf numFmtId="0" fontId="2" fillId="0" borderId="10" xfId="0" applyFont="1" applyFill="1" applyBorder="1" applyAlignment="1" applyProtection="1">
      <alignment horizontal="center"/>
      <protection/>
    </xf>
    <xf numFmtId="0" fontId="67" fillId="0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 quotePrefix="1">
      <alignment horizontal="left"/>
      <protection hidden="1" locked="0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 quotePrefix="1">
      <alignment horizontal="left" shrinkToFit="1"/>
      <protection hidden="1"/>
    </xf>
    <xf numFmtId="0" fontId="2" fillId="0" borderId="0" xfId="0" applyFont="1" applyFill="1" applyBorder="1" applyAlignment="1" applyProtection="1">
      <alignment horizontal="left" shrinkToFit="1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 vertical="center" shrinkToFit="1"/>
      <protection hidden="1"/>
    </xf>
    <xf numFmtId="0" fontId="17" fillId="0" borderId="12" xfId="0" applyFont="1" applyFill="1" applyBorder="1" applyAlignment="1" applyProtection="1">
      <alignment horizontal="left" wrapText="1"/>
      <protection locked="0"/>
    </xf>
    <xf numFmtId="0" fontId="68" fillId="0" borderId="10" xfId="0" applyFont="1" applyFill="1" applyBorder="1" applyAlignment="1" applyProtection="1" quotePrefix="1">
      <alignment horizontal="center" shrinkToFit="1"/>
      <protection hidden="1"/>
    </xf>
    <xf numFmtId="0" fontId="16" fillId="0" borderId="11" xfId="0" applyFont="1" applyFill="1" applyBorder="1" applyAlignment="1" applyProtection="1">
      <alignment horizontal="left" vertical="center"/>
      <protection locked="0"/>
    </xf>
    <xf numFmtId="2" fontId="69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1" xfId="0" applyFont="1" applyFill="1" applyBorder="1" applyAlignment="1" applyProtection="1">
      <alignment horizontal="center"/>
      <protection locked="0"/>
    </xf>
    <xf numFmtId="2" fontId="9" fillId="0" borderId="11" xfId="0" applyNumberFormat="1" applyFont="1" applyFill="1" applyBorder="1" applyAlignment="1" applyProtection="1">
      <alignment horizontal="center"/>
      <protection hidden="1" locked="0"/>
    </xf>
    <xf numFmtId="14" fontId="9" fillId="0" borderId="11" xfId="0" applyNumberFormat="1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hidden="1" locked="0"/>
    </xf>
    <xf numFmtId="0" fontId="7" fillId="0" borderId="0" xfId="0" applyFont="1" applyFill="1" applyAlignment="1" applyProtection="1" quotePrefix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 locked="0"/>
    </xf>
    <xf numFmtId="0" fontId="4" fillId="0" borderId="11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 locked="0"/>
    </xf>
    <xf numFmtId="0" fontId="2" fillId="0" borderId="11" xfId="0" applyFont="1" applyFill="1" applyBorder="1" applyAlignment="1" applyProtection="1">
      <alignment horizontal="left" vertical="top" wrapText="1"/>
      <protection hidden="1" locked="0"/>
    </xf>
    <xf numFmtId="0" fontId="2" fillId="0" borderId="0" xfId="0" applyFont="1" applyFill="1" applyBorder="1" applyAlignment="1" applyProtection="1">
      <alignment horizontal="left" vertical="top"/>
      <protection/>
    </xf>
    <xf numFmtId="0" fontId="6" fillId="0" borderId="12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  <protection hidden="1"/>
    </xf>
    <xf numFmtId="0" fontId="70" fillId="0" borderId="11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hidden="1" locked="0"/>
    </xf>
    <xf numFmtId="0" fontId="71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14" fontId="3" fillId="0" borderId="12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left" vertical="center" wrapText="1" shrinkToFit="1"/>
      <protection/>
    </xf>
    <xf numFmtId="0" fontId="2" fillId="0" borderId="12" xfId="0" applyFont="1" applyFill="1" applyBorder="1" applyAlignment="1" applyProtection="1">
      <alignment horizontal="left"/>
      <protection hidden="1" locked="0"/>
    </xf>
    <xf numFmtId="0" fontId="2" fillId="0" borderId="0" xfId="0" applyFont="1" applyFill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 quotePrefix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14" fontId="14" fillId="0" borderId="11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 shrinkToFit="1"/>
      <protection hidden="1"/>
    </xf>
    <xf numFmtId="49" fontId="6" fillId="0" borderId="1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theme="1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0</xdr:colOff>
      <xdr:row>21</xdr:row>
      <xdr:rowOff>38100</xdr:rowOff>
    </xdr:from>
    <xdr:ext cx="180975" cy="276225"/>
    <xdr:sp fLocksText="0">
      <xdr:nvSpPr>
        <xdr:cNvPr id="1" name="TextovéPole 1"/>
        <xdr:cNvSpPr txBox="1">
          <a:spLocks noChangeArrowheads="1"/>
        </xdr:cNvSpPr>
      </xdr:nvSpPr>
      <xdr:spPr>
        <a:xfrm>
          <a:off x="6391275" y="40576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</xdr:col>
      <xdr:colOff>152400</xdr:colOff>
      <xdr:row>3</xdr:row>
      <xdr:rowOff>66675</xdr:rowOff>
    </xdr:from>
    <xdr:to>
      <xdr:col>12</xdr:col>
      <xdr:colOff>361950</xdr:colOff>
      <xdr:row>4</xdr:row>
      <xdr:rowOff>19050</xdr:rowOff>
    </xdr:to>
    <xdr:grpSp>
      <xdr:nvGrpSpPr>
        <xdr:cNvPr id="2" name="Skupina 6"/>
        <xdr:cNvGrpSpPr>
          <a:grpSpLocks/>
        </xdr:cNvGrpSpPr>
      </xdr:nvGrpSpPr>
      <xdr:grpSpPr>
        <a:xfrm>
          <a:off x="847725" y="533400"/>
          <a:ext cx="2390775" cy="219075"/>
          <a:chOff x="7645051" y="1057636"/>
          <a:chExt cx="309660" cy="223672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H54"/>
  <sheetViews>
    <sheetView showGridLines="0" tabSelected="1" zoomScale="150" zoomScaleNormal="150" zoomScalePageLayoutView="175" workbookViewId="0" topLeftCell="A1">
      <selection activeCell="AA3" sqref="AA3"/>
    </sheetView>
  </sheetViews>
  <sheetFormatPr defaultColWidth="9.140625" defaultRowHeight="15"/>
  <cols>
    <col min="1" max="1" width="5.140625" style="1" customWidth="1"/>
    <col min="2" max="2" width="1.28515625" style="1" customWidth="1"/>
    <col min="3" max="3" width="4.00390625" style="1" customWidth="1"/>
    <col min="4" max="4" width="3.421875" style="1" customWidth="1"/>
    <col min="5" max="5" width="3.57421875" style="1" customWidth="1"/>
    <col min="6" max="6" width="2.421875" style="1" customWidth="1"/>
    <col min="7" max="7" width="5.140625" style="1" customWidth="1"/>
    <col min="8" max="9" width="4.8515625" style="1" customWidth="1"/>
    <col min="10" max="10" width="1.28515625" style="1" customWidth="1"/>
    <col min="11" max="11" width="6.421875" style="1" customWidth="1"/>
    <col min="12" max="12" width="0.71875" style="1" customWidth="1"/>
    <col min="13" max="13" width="6.140625" style="1" customWidth="1"/>
    <col min="14" max="14" width="4.421875" style="1" customWidth="1"/>
    <col min="15" max="15" width="4.7109375" style="1" customWidth="1"/>
    <col min="16" max="16" width="5.28125" style="1" customWidth="1"/>
    <col min="17" max="17" width="2.00390625" style="1" customWidth="1"/>
    <col min="18" max="18" width="3.8515625" style="1" customWidth="1"/>
    <col min="19" max="19" width="2.57421875" style="1" customWidth="1"/>
    <col min="20" max="20" width="3.8515625" style="1" customWidth="1"/>
    <col min="21" max="21" width="4.00390625" style="1" customWidth="1"/>
    <col min="22" max="22" width="3.421875" style="1" customWidth="1"/>
    <col min="23" max="23" width="3.140625" style="1" customWidth="1"/>
    <col min="24" max="24" width="2.140625" style="1" customWidth="1"/>
    <col min="25" max="25" width="7.140625" style="1" customWidth="1"/>
    <col min="26" max="27" width="9.140625" style="1" customWidth="1"/>
    <col min="28" max="28" width="10.140625" style="1" hidden="1" customWidth="1"/>
    <col min="29" max="29" width="10.421875" style="1" hidden="1" customWidth="1"/>
    <col min="30" max="34" width="0" style="1" hidden="1" customWidth="1"/>
    <col min="35" max="16384" width="9.140625" style="1" customWidth="1"/>
  </cols>
  <sheetData>
    <row r="1" spans="1:34" ht="12" customHeight="1">
      <c r="A1" s="11">
        <f>IF(E26="","","Dle metodiky OP je úvazek")</f>
      </c>
      <c r="B1" s="3"/>
      <c r="C1" s="3"/>
      <c r="D1" s="3"/>
      <c r="E1" s="3"/>
      <c r="F1" s="102">
        <f>IF(E26="","",ROUND(E26/((5*(IF(MONTH(O20)=12,CONCATENATE("1.1",".",YEAR(O20)+1),CONCATENATE("1.",MONTH(O20)+1,".",YEAR(O20)))-(CONCATENATE("1.",MONTH(J20),".",YEAR(J20)))-(9-WEEKDAY(CONCATENATE("1.",MONTH(J20),".",YEAR(J20))))-(WEEKDAY(IF(MONTH(O20)=12,CONCATENATE("1.1",".",YEAR(O20)+1),CONCATENATE("1.",MONTH(O20)+1,".",YEAR(O20))))-2))/7+IF(WEEKDAY(CONCATENATE("1.",MONTH(J20),".",YEAR(J20)))=1,5,(7-WEEKDAY(CONCATENATE("1.",MONTH(J20),".",YEAR(J20)))))+IF(WEEKDAY(IF(MONTH(O20)=12,CONCATENATE("1.1",".",YEAR(O20)+1),CONCATENATE("1.",MONTH(O20)+1,".",YEAR(O20))))&gt;7,0,IF(WEEKDAY(IF(MONTH(O20)=12,CONCATENATE("1.1",".",YEAR(O20)+1),CONCATENATE("1.",MONTH(O20)+1,".",YEAR(O20))))&lt;2,0,WEEKDAY(IF(MONTH(O20)=12,CONCATENATE("1.1",".",YEAR(O20)+1),CONCATENATE("1.",MONTH(O20)+1,".",YEAR(O20))))-2)))*8),4))</f>
      </c>
      <c r="G1" s="10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B1" s="2">
        <v>40909</v>
      </c>
      <c r="AC1" s="2">
        <v>41275</v>
      </c>
      <c r="AD1" s="2">
        <v>41640</v>
      </c>
      <c r="AE1" s="2">
        <v>42005</v>
      </c>
      <c r="AF1" s="2">
        <v>42370</v>
      </c>
      <c r="AG1" s="2">
        <v>42736</v>
      </c>
      <c r="AH1" s="2">
        <v>43101</v>
      </c>
    </row>
    <row r="2" spans="1:34" ht="12" customHeight="1">
      <c r="A2" s="103" t="s">
        <v>3</v>
      </c>
      <c r="B2" s="103"/>
      <c r="C2" s="103"/>
      <c r="D2" s="86"/>
      <c r="E2" s="86"/>
      <c r="F2" s="103" t="s">
        <v>2</v>
      </c>
      <c r="G2" s="103"/>
      <c r="H2" s="86"/>
      <c r="I2" s="86"/>
      <c r="J2" s="85" t="s">
        <v>1</v>
      </c>
      <c r="K2" s="85"/>
      <c r="L2" s="86"/>
      <c r="M2" s="86"/>
      <c r="N2" s="86"/>
      <c r="O2" s="85" t="s">
        <v>77</v>
      </c>
      <c r="P2" s="85"/>
      <c r="Q2" s="86"/>
      <c r="R2" s="86"/>
      <c r="S2" s="86"/>
      <c r="T2" s="86"/>
      <c r="U2" s="85" t="s">
        <v>78</v>
      </c>
      <c r="V2" s="85"/>
      <c r="W2" s="86"/>
      <c r="X2" s="86"/>
      <c r="Y2" s="86"/>
      <c r="AB2" s="2">
        <v>41008</v>
      </c>
      <c r="AC2" s="2">
        <v>41365</v>
      </c>
      <c r="AD2" s="2">
        <v>41750</v>
      </c>
      <c r="AE2" s="2">
        <v>42100</v>
      </c>
      <c r="AF2" s="2">
        <v>42457</v>
      </c>
      <c r="AG2" s="2">
        <v>42842</v>
      </c>
      <c r="AH2" s="2">
        <v>43192</v>
      </c>
    </row>
    <row r="3" spans="1:34" ht="12.75" customHeight="1">
      <c r="A3" s="103"/>
      <c r="B3" s="103"/>
      <c r="C3" s="103"/>
      <c r="D3" s="87"/>
      <c r="E3" s="87"/>
      <c r="F3" s="103"/>
      <c r="G3" s="103"/>
      <c r="H3" s="87"/>
      <c r="I3" s="87"/>
      <c r="J3" s="85"/>
      <c r="K3" s="85"/>
      <c r="L3" s="87"/>
      <c r="M3" s="87"/>
      <c r="N3" s="87"/>
      <c r="O3" s="85"/>
      <c r="P3" s="85"/>
      <c r="Q3" s="87"/>
      <c r="R3" s="87"/>
      <c r="S3" s="87"/>
      <c r="T3" s="87"/>
      <c r="U3" s="85"/>
      <c r="V3" s="85"/>
      <c r="W3" s="87"/>
      <c r="X3" s="87"/>
      <c r="Y3" s="87"/>
      <c r="AB3" s="2">
        <v>41030</v>
      </c>
      <c r="AC3" s="2">
        <v>41395</v>
      </c>
      <c r="AD3" s="2">
        <v>41760</v>
      </c>
      <c r="AE3" s="2">
        <v>42125</v>
      </c>
      <c r="AF3" s="2">
        <v>42491</v>
      </c>
      <c r="AG3" s="2">
        <v>42856</v>
      </c>
      <c r="AH3" s="2">
        <v>43221</v>
      </c>
    </row>
    <row r="4" spans="1:34" ht="21" customHeight="1">
      <c r="A4" s="89" t="s">
        <v>0</v>
      </c>
      <c r="B4" s="89"/>
      <c r="C4" s="89"/>
      <c r="D4" s="89"/>
      <c r="E4" s="17"/>
      <c r="F4" s="17"/>
      <c r="G4" s="17"/>
      <c r="H4" s="18"/>
      <c r="I4" s="19"/>
      <c r="J4" s="19"/>
      <c r="K4" s="19"/>
      <c r="L4" s="19"/>
      <c r="M4" s="18"/>
      <c r="N4" s="20" t="s">
        <v>52</v>
      </c>
      <c r="O4" s="81"/>
      <c r="P4" s="81"/>
      <c r="Q4" s="81"/>
      <c r="R4" s="81"/>
      <c r="S4" s="81"/>
      <c r="T4" s="81"/>
      <c r="U4" s="81"/>
      <c r="V4" s="81"/>
      <c r="W4" s="81"/>
      <c r="X4" s="4"/>
      <c r="Y4" s="4"/>
      <c r="AB4" s="2">
        <v>41037</v>
      </c>
      <c r="AC4" s="2">
        <v>41402</v>
      </c>
      <c r="AD4" s="2">
        <v>41767</v>
      </c>
      <c r="AE4" s="2">
        <v>42132</v>
      </c>
      <c r="AF4" s="2">
        <v>42498</v>
      </c>
      <c r="AG4" s="2">
        <v>42863</v>
      </c>
      <c r="AH4" s="2">
        <v>43228</v>
      </c>
    </row>
    <row r="5" spans="1:34" ht="4.5" customHeight="1">
      <c r="A5" s="5"/>
      <c r="B5" s="5"/>
      <c r="C5" s="5"/>
      <c r="D5" s="5"/>
      <c r="E5" s="5"/>
      <c r="F5" s="5"/>
      <c r="G5" s="5"/>
      <c r="H5" s="6"/>
      <c r="I5" s="5"/>
      <c r="J5" s="5"/>
      <c r="K5" s="5"/>
      <c r="L5" s="5"/>
      <c r="M5" s="5"/>
      <c r="N5" s="5"/>
      <c r="O5" s="5"/>
      <c r="P5" s="5"/>
      <c r="Q5" s="5"/>
      <c r="R5" s="7"/>
      <c r="S5" s="7"/>
      <c r="T5" s="21"/>
      <c r="U5" s="21"/>
      <c r="V5" s="21"/>
      <c r="W5" s="21"/>
      <c r="X5" s="21"/>
      <c r="Y5" s="21"/>
      <c r="AB5" s="2">
        <v>41095</v>
      </c>
      <c r="AC5" s="2">
        <v>41460</v>
      </c>
      <c r="AD5" s="2">
        <v>41825</v>
      </c>
      <c r="AE5" s="2">
        <v>42190</v>
      </c>
      <c r="AF5" s="2">
        <v>42556</v>
      </c>
      <c r="AG5" s="2">
        <v>42921</v>
      </c>
      <c r="AH5" s="2">
        <v>43286</v>
      </c>
    </row>
    <row r="6" spans="1:34" ht="15.75" customHeight="1">
      <c r="A6" s="82" t="s">
        <v>43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AB6" s="2">
        <v>41096</v>
      </c>
      <c r="AC6" s="2">
        <v>41461</v>
      </c>
      <c r="AD6" s="2">
        <v>41826</v>
      </c>
      <c r="AE6" s="2">
        <v>42191</v>
      </c>
      <c r="AF6" s="2">
        <v>42557</v>
      </c>
      <c r="AG6" s="2">
        <v>42922</v>
      </c>
      <c r="AH6" s="2">
        <v>43287</v>
      </c>
    </row>
    <row r="7" spans="1:34" ht="12" customHeight="1">
      <c r="A7" s="98" t="s">
        <v>36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AB7" s="2">
        <v>41180</v>
      </c>
      <c r="AC7" s="2">
        <v>41545</v>
      </c>
      <c r="AD7" s="2">
        <v>41910</v>
      </c>
      <c r="AE7" s="2">
        <v>42275</v>
      </c>
      <c r="AF7" s="2">
        <v>42641</v>
      </c>
      <c r="AG7" s="2">
        <v>43006</v>
      </c>
      <c r="AH7" s="2">
        <v>43371</v>
      </c>
    </row>
    <row r="8" spans="1:34" ht="23.25" customHeight="1">
      <c r="A8" s="84" t="s">
        <v>70</v>
      </c>
      <c r="B8" s="84"/>
      <c r="C8" s="84"/>
      <c r="D8" s="84"/>
      <c r="E8" s="84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84" t="s">
        <v>4</v>
      </c>
      <c r="T8" s="84"/>
      <c r="U8" s="84"/>
      <c r="V8" s="88"/>
      <c r="W8" s="88"/>
      <c r="X8" s="88"/>
      <c r="Y8" s="88"/>
      <c r="AB8" s="2">
        <v>41230</v>
      </c>
      <c r="AC8" s="2">
        <v>41595</v>
      </c>
      <c r="AD8" s="2">
        <v>41960</v>
      </c>
      <c r="AE8" s="2">
        <v>42325</v>
      </c>
      <c r="AF8" s="2">
        <v>42691</v>
      </c>
      <c r="AG8" s="2">
        <v>43056</v>
      </c>
      <c r="AH8" s="2">
        <v>43421</v>
      </c>
    </row>
    <row r="9" spans="1:34" ht="18.75" customHeight="1">
      <c r="A9" s="48" t="s">
        <v>60</v>
      </c>
      <c r="B9" s="48"/>
      <c r="C9" s="48"/>
      <c r="D9" s="48"/>
      <c r="E9" s="60"/>
      <c r="F9" s="60"/>
      <c r="G9" s="60"/>
      <c r="H9" s="66" t="s">
        <v>58</v>
      </c>
      <c r="I9" s="66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AB9" s="2"/>
      <c r="AC9" s="2"/>
      <c r="AD9" s="2"/>
      <c r="AE9" s="2"/>
      <c r="AF9" s="2"/>
      <c r="AG9" s="2"/>
      <c r="AH9" s="2"/>
    </row>
    <row r="10" spans="1:34" ht="18.75" customHeight="1">
      <c r="A10" s="16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 t="s">
        <v>54</v>
      </c>
      <c r="O10" s="62"/>
      <c r="P10" s="62"/>
      <c r="Q10" s="51"/>
      <c r="R10" s="51"/>
      <c r="S10" s="51"/>
      <c r="T10" s="51"/>
      <c r="U10" s="51"/>
      <c r="V10" s="51"/>
      <c r="W10" s="51"/>
      <c r="X10" s="51"/>
      <c r="Y10" s="51"/>
      <c r="AB10" s="2"/>
      <c r="AC10" s="2"/>
      <c r="AD10" s="2"/>
      <c r="AE10" s="2"/>
      <c r="AF10" s="2"/>
      <c r="AG10" s="2"/>
      <c r="AH10" s="2"/>
    </row>
    <row r="11" spans="1:34" ht="18.75" customHeight="1">
      <c r="A11" s="48" t="s">
        <v>61</v>
      </c>
      <c r="B11" s="48"/>
      <c r="C11" s="48"/>
      <c r="D11" s="48"/>
      <c r="E11" s="60"/>
      <c r="F11" s="60"/>
      <c r="G11" s="60"/>
      <c r="H11" s="66" t="s">
        <v>58</v>
      </c>
      <c r="I11" s="66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AB11" s="2"/>
      <c r="AC11" s="2"/>
      <c r="AD11" s="2"/>
      <c r="AE11" s="2"/>
      <c r="AF11" s="2"/>
      <c r="AG11" s="2"/>
      <c r="AH11" s="2"/>
    </row>
    <row r="12" spans="1:34" ht="18.75" customHeight="1">
      <c r="A12" s="16" t="s">
        <v>53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 t="s">
        <v>54</v>
      </c>
      <c r="O12" s="62"/>
      <c r="P12" s="62"/>
      <c r="Q12" s="51"/>
      <c r="R12" s="51"/>
      <c r="S12" s="51"/>
      <c r="T12" s="51"/>
      <c r="U12" s="51"/>
      <c r="V12" s="51"/>
      <c r="W12" s="51"/>
      <c r="X12" s="51"/>
      <c r="Y12" s="51"/>
      <c r="AB12" s="2">
        <v>41267</v>
      </c>
      <c r="AC12" s="2">
        <v>41632</v>
      </c>
      <c r="AD12" s="2">
        <v>41997</v>
      </c>
      <c r="AE12" s="2">
        <v>42362</v>
      </c>
      <c r="AF12" s="2">
        <v>42728</v>
      </c>
      <c r="AG12" s="2">
        <v>43093</v>
      </c>
      <c r="AH12" s="2">
        <v>43458</v>
      </c>
    </row>
    <row r="13" spans="1:34" ht="18.75" customHeight="1">
      <c r="A13" s="48" t="s">
        <v>5</v>
      </c>
      <c r="B13" s="48"/>
      <c r="C13" s="48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20" t="s">
        <v>35</v>
      </c>
      <c r="Q13" s="93"/>
      <c r="R13" s="93"/>
      <c r="S13" s="93"/>
      <c r="T13" s="93"/>
      <c r="U13" s="47" t="s">
        <v>8</v>
      </c>
      <c r="V13" s="47"/>
      <c r="W13" s="47"/>
      <c r="X13" s="123"/>
      <c r="Y13" s="123"/>
      <c r="AB13" s="2">
        <v>41268</v>
      </c>
      <c r="AC13" s="2">
        <v>41633</v>
      </c>
      <c r="AD13" s="2">
        <v>41998</v>
      </c>
      <c r="AE13" s="2">
        <v>42363</v>
      </c>
      <c r="AF13" s="2">
        <v>42729</v>
      </c>
      <c r="AG13" s="2">
        <v>43094</v>
      </c>
      <c r="AH13" s="2">
        <v>43459</v>
      </c>
    </row>
    <row r="14" spans="1:34" ht="18.75" customHeight="1">
      <c r="A14" s="48" t="s">
        <v>6</v>
      </c>
      <c r="B14" s="48"/>
      <c r="C14" s="122"/>
      <c r="D14" s="122"/>
      <c r="E14" s="122"/>
      <c r="F14" s="122"/>
      <c r="G14" s="122"/>
      <c r="H14" s="47" t="s">
        <v>7</v>
      </c>
      <c r="I14" s="47"/>
      <c r="J14" s="47"/>
      <c r="K14" s="121"/>
      <c r="L14" s="121"/>
      <c r="M14" s="121"/>
      <c r="N14" s="124" t="s">
        <v>9</v>
      </c>
      <c r="O14" s="124"/>
      <c r="P14" s="125"/>
      <c r="Q14" s="125"/>
      <c r="R14" s="125"/>
      <c r="S14" s="125"/>
      <c r="T14" s="89" t="s">
        <v>83</v>
      </c>
      <c r="U14" s="89"/>
      <c r="V14" s="89"/>
      <c r="W14" s="126"/>
      <c r="X14" s="126"/>
      <c r="Y14" s="126"/>
      <c r="AB14" s="2">
        <v>41269</v>
      </c>
      <c r="AC14" s="2">
        <v>41634</v>
      </c>
      <c r="AD14" s="2">
        <v>41999</v>
      </c>
      <c r="AE14" s="2">
        <v>42364</v>
      </c>
      <c r="AF14" s="2">
        <v>42730</v>
      </c>
      <c r="AG14" s="2">
        <v>43095</v>
      </c>
      <c r="AH14" s="2">
        <v>43460</v>
      </c>
    </row>
    <row r="15" spans="1:25" ht="18.75" customHeight="1">
      <c r="A15" s="48" t="s">
        <v>66</v>
      </c>
      <c r="B15" s="48"/>
      <c r="C15" s="48"/>
      <c r="D15" s="48"/>
      <c r="E15" s="48"/>
      <c r="F15" s="48"/>
      <c r="G15" s="48"/>
      <c r="H15" s="56"/>
      <c r="I15" s="56"/>
      <c r="J15" s="56"/>
      <c r="K15" s="53" t="s">
        <v>10</v>
      </c>
      <c r="L15" s="53"/>
      <c r="M15" s="53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</row>
    <row r="16" spans="1:25" ht="18.75" customHeight="1">
      <c r="A16" s="40" t="s">
        <v>49</v>
      </c>
      <c r="B16" s="37" t="s">
        <v>41</v>
      </c>
      <c r="C16" s="68" t="s">
        <v>74</v>
      </c>
      <c r="D16" s="68"/>
      <c r="E16" s="52" t="s">
        <v>50</v>
      </c>
      <c r="F16" s="52"/>
      <c r="G16" s="52"/>
      <c r="H16" s="52"/>
      <c r="I16" s="52"/>
      <c r="J16" s="48" t="s">
        <v>11</v>
      </c>
      <c r="K16" s="48"/>
      <c r="L16" s="48"/>
      <c r="M16" s="48"/>
      <c r="N16" s="41" t="s">
        <v>45</v>
      </c>
      <c r="O16" s="42" t="s">
        <v>75</v>
      </c>
      <c r="P16" s="13" t="s">
        <v>13</v>
      </c>
      <c r="Q16" s="44"/>
      <c r="R16" s="44"/>
      <c r="S16" s="44"/>
      <c r="T16" s="44"/>
      <c r="U16" s="75" t="s">
        <v>46</v>
      </c>
      <c r="V16" s="75"/>
      <c r="W16" s="75"/>
      <c r="X16" s="99"/>
      <c r="Y16" s="46"/>
    </row>
    <row r="17" spans="1:30" ht="10.5" customHeight="1">
      <c r="A17" s="94" t="s">
        <v>12</v>
      </c>
      <c r="B17" s="94"/>
      <c r="C17" s="94"/>
      <c r="D17" s="94"/>
      <c r="E17" s="94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AB17" s="1" t="s">
        <v>25</v>
      </c>
      <c r="AC17" s="2"/>
      <c r="AD17" s="1" t="s">
        <v>26</v>
      </c>
    </row>
    <row r="18" spans="1:29" ht="12.75" customHeight="1">
      <c r="A18" s="72" t="s">
        <v>63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AB18" s="1" t="s">
        <v>27</v>
      </c>
      <c r="AC18" s="2"/>
    </row>
    <row r="19" spans="1:29" ht="3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AC19" s="2"/>
    </row>
    <row r="20" spans="1:28" ht="13.5" customHeight="1">
      <c r="A20" s="48" t="s">
        <v>30</v>
      </c>
      <c r="B20" s="48"/>
      <c r="C20" s="48"/>
      <c r="D20" s="48"/>
      <c r="E20" s="48"/>
      <c r="F20" s="48"/>
      <c r="G20" s="48"/>
      <c r="H20" s="48"/>
      <c r="I20" s="48"/>
      <c r="J20" s="80"/>
      <c r="K20" s="80"/>
      <c r="L20" s="80"/>
      <c r="M20" s="80"/>
      <c r="N20" s="5" t="s">
        <v>14</v>
      </c>
      <c r="O20" s="80"/>
      <c r="P20" s="80"/>
      <c r="Q20" s="80"/>
      <c r="S20" s="104">
        <f>IF(O20="","",IF((O20-J20)&lt;0,"Opravte datum",""))</f>
      </c>
      <c r="T20" s="105"/>
      <c r="U20" s="105"/>
      <c r="V20" s="105"/>
      <c r="W20" s="105"/>
      <c r="X20" s="105"/>
      <c r="Y20" s="105"/>
      <c r="AB20" s="1" t="s">
        <v>28</v>
      </c>
    </row>
    <row r="21" spans="1:25" ht="13.5" customHeight="1">
      <c r="A21" s="50" t="s">
        <v>65</v>
      </c>
      <c r="B21" s="50"/>
      <c r="C21" s="50"/>
      <c r="D21" s="50"/>
      <c r="E21" s="5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</row>
    <row r="22" spans="1:25" ht="13.5" customHeight="1">
      <c r="A22" s="92"/>
      <c r="B22" s="92"/>
      <c r="C22" s="92"/>
      <c r="D22" s="92"/>
      <c r="E22" s="92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</row>
    <row r="23" spans="1:25" ht="13.5" customHeight="1">
      <c r="A23" s="92"/>
      <c r="B23" s="92"/>
      <c r="C23" s="92"/>
      <c r="D23" s="92"/>
      <c r="E23" s="92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</row>
    <row r="24" spans="1:31" ht="13.5" customHeigh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AE24" s="8"/>
    </row>
    <row r="25" spans="1:31" ht="16.5" customHeight="1">
      <c r="A25" s="58" t="s">
        <v>71</v>
      </c>
      <c r="B25" s="59"/>
      <c r="C25" s="59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64" t="s">
        <v>72</v>
      </c>
      <c r="R25" s="65"/>
      <c r="S25" s="74"/>
      <c r="T25" s="74"/>
      <c r="U25" s="74"/>
      <c r="V25" s="74"/>
      <c r="W25" s="74"/>
      <c r="X25" s="74"/>
      <c r="Y25" s="74"/>
      <c r="AE25" s="8"/>
    </row>
    <row r="26" spans="1:31" ht="13.5" customHeight="1">
      <c r="A26" s="48" t="s">
        <v>29</v>
      </c>
      <c r="B26" s="48"/>
      <c r="C26" s="48"/>
      <c r="D26" s="48"/>
      <c r="E26" s="78"/>
      <c r="F26" s="78"/>
      <c r="G26" s="78"/>
      <c r="H26" s="69" t="s">
        <v>22</v>
      </c>
      <c r="I26" s="69"/>
      <c r="J26" s="78"/>
      <c r="K26" s="78"/>
      <c r="L26" s="89" t="s">
        <v>23</v>
      </c>
      <c r="M26" s="89"/>
      <c r="N26" s="70" t="s">
        <v>37</v>
      </c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AE26" s="8"/>
    </row>
    <row r="27" spans="1:31" ht="13.5" customHeight="1">
      <c r="A27" s="73" t="s">
        <v>38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7">
        <f>IF(J20="","",E26/NETWORKDAYS(J20,O20,AB1:AH14))</f>
      </c>
      <c r="P27" s="77"/>
      <c r="Q27" s="107" t="s">
        <v>24</v>
      </c>
      <c r="R27" s="107"/>
      <c r="S27" s="107"/>
      <c r="T27" s="97">
        <f>IF(O27="","",IF(O27&gt;4,"Snižte počet hodin",""))</f>
      </c>
      <c r="U27" s="97"/>
      <c r="V27" s="97"/>
      <c r="W27" s="97"/>
      <c r="X27" s="97"/>
      <c r="Y27" s="97"/>
      <c r="AE27" s="8"/>
    </row>
    <row r="28" spans="1:31" ht="17.25" customHeight="1">
      <c r="A28" s="55" t="s">
        <v>76</v>
      </c>
      <c r="B28" s="55"/>
      <c r="C28" s="55"/>
      <c r="D28" s="55"/>
      <c r="E28" s="55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AE28" s="8"/>
    </row>
    <row r="29" spans="1:25" s="9" customFormat="1" ht="13.5" customHeight="1">
      <c r="A29" s="100" t="s">
        <v>42</v>
      </c>
      <c r="B29" s="100"/>
      <c r="C29" s="100"/>
      <c r="D29" s="100"/>
      <c r="E29" s="100"/>
      <c r="F29" s="96" t="s">
        <v>62</v>
      </c>
      <c r="G29" s="96"/>
      <c r="H29" s="96"/>
      <c r="I29" s="96"/>
      <c r="J29" s="96"/>
      <c r="K29" s="96"/>
      <c r="L29" s="96"/>
      <c r="M29" s="96"/>
      <c r="N29" s="96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s="9" customFormat="1" ht="13.5" customHeight="1">
      <c r="A30" s="55" t="s">
        <v>31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1:25" s="9" customFormat="1" ht="11.25" customHeight="1">
      <c r="A31" s="12" t="s">
        <v>15</v>
      </c>
      <c r="B31" s="12"/>
      <c r="C31" s="79">
        <f>IF(J26="","",E26*J26)</f>
      </c>
      <c r="D31" s="79"/>
      <c r="E31" s="79"/>
      <c r="F31" s="63" t="s">
        <v>59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7">
        <f>IF(J26="","",IF(J26&lt;87.3,"zvyšte sazbu na 87,30",""))</f>
      </c>
      <c r="W31" s="67"/>
      <c r="X31" s="67"/>
      <c r="Y31" s="67"/>
    </row>
    <row r="32" spans="1:25" s="9" customFormat="1" ht="11.25" customHeight="1">
      <c r="A32" s="110" t="s">
        <v>32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</row>
    <row r="33" spans="1:25" s="9" customFormat="1" ht="11.25" customHeight="1">
      <c r="A33" s="57" t="s">
        <v>16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:25" s="9" customFormat="1" ht="11.25" customHeight="1">
      <c r="A34" s="57" t="s">
        <v>17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:25" s="9" customFormat="1" ht="11.25" customHeight="1">
      <c r="A35" s="57" t="s">
        <v>18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:25" s="9" customFormat="1" ht="11.25" customHeight="1">
      <c r="A36" s="57" t="s">
        <v>19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5" s="9" customFormat="1" ht="11.25" customHeight="1">
      <c r="A37" s="57" t="s">
        <v>20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:25" s="9" customFormat="1" ht="11.25" customHeight="1">
      <c r="A38" s="57" t="s">
        <v>21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25" s="9" customFormat="1" ht="24" customHeight="1">
      <c r="A39" s="108" t="s">
        <v>73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s="9" customFormat="1" ht="13.5" customHeight="1">
      <c r="A40" s="55" t="s">
        <v>33</v>
      </c>
      <c r="B40" s="55"/>
      <c r="C40" s="55"/>
      <c r="D40" s="55"/>
      <c r="E40" s="115" t="s">
        <v>39</v>
      </c>
      <c r="F40" s="115"/>
      <c r="G40" s="115"/>
      <c r="H40" s="115"/>
      <c r="I40" s="14" t="s">
        <v>40</v>
      </c>
      <c r="J40" s="15" t="s">
        <v>41</v>
      </c>
      <c r="K40" s="113" t="s">
        <v>47</v>
      </c>
      <c r="L40" s="63"/>
      <c r="M40" s="54" t="s">
        <v>57</v>
      </c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5" s="9" customFormat="1" ht="11.25" customHeight="1">
      <c r="A41" s="54" t="s">
        <v>44</v>
      </c>
      <c r="B41" s="54"/>
      <c r="C41" s="54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</row>
    <row r="42" spans="1:25" s="9" customFormat="1" ht="11.25" customHeight="1">
      <c r="A42" s="110" t="s">
        <v>34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</row>
    <row r="43" spans="1:25" s="9" customFormat="1" ht="11.25" customHeight="1">
      <c r="A43" s="110" t="s">
        <v>80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</row>
    <row r="44" spans="1:25" s="9" customFormat="1" ht="8.25" customHeight="1">
      <c r="A44" s="94" t="s">
        <v>51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7" s="9" customFormat="1" ht="27" customHeight="1">
      <c r="A45" s="114" t="s">
        <v>55</v>
      </c>
      <c r="B45" s="114"/>
      <c r="C45" s="114"/>
      <c r="D45" s="111"/>
      <c r="E45" s="111"/>
      <c r="F45" s="111"/>
      <c r="G45" s="111"/>
      <c r="H45" s="111"/>
      <c r="I45" s="111"/>
      <c r="J45" s="111"/>
      <c r="K45" s="111"/>
      <c r="L45" s="111"/>
      <c r="M45" s="33"/>
      <c r="N45" s="23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21"/>
      <c r="Z45" s="21"/>
      <c r="AA45" s="10"/>
    </row>
    <row r="46" spans="1:26" ht="20.25" customHeight="1">
      <c r="A46" s="24"/>
      <c r="B46" s="24"/>
      <c r="C46" s="24"/>
      <c r="D46" s="118" t="s">
        <v>68</v>
      </c>
      <c r="E46" s="49"/>
      <c r="F46" s="49"/>
      <c r="G46" s="49"/>
      <c r="H46" s="49"/>
      <c r="I46" s="49"/>
      <c r="J46" s="49"/>
      <c r="K46" s="49"/>
      <c r="L46" s="34"/>
      <c r="M46" s="34"/>
      <c r="N46" s="24"/>
      <c r="O46" s="24"/>
      <c r="P46" s="120" t="s">
        <v>64</v>
      </c>
      <c r="Q46" s="120"/>
      <c r="R46" s="120"/>
      <c r="S46" s="120"/>
      <c r="T46" s="120"/>
      <c r="U46" s="120"/>
      <c r="V46" s="120"/>
      <c r="W46" s="120"/>
      <c r="X46" s="120"/>
      <c r="Y46" s="21"/>
      <c r="Z46" s="10"/>
    </row>
    <row r="47" spans="1:27" ht="18.75" customHeight="1">
      <c r="A47" s="25">
        <f>IF(D49="","",IF((D49-J20)&gt;0,"Opravte datum",""))</f>
      </c>
      <c r="B47" s="25"/>
      <c r="C47" s="25"/>
      <c r="D47" s="43"/>
      <c r="E47" s="43"/>
      <c r="F47" s="43"/>
      <c r="G47" s="43"/>
      <c r="H47" s="43"/>
      <c r="I47" s="43"/>
      <c r="J47" s="43"/>
      <c r="K47" s="43"/>
      <c r="L47" s="26"/>
      <c r="M47" s="26"/>
      <c r="N47" s="24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27"/>
      <c r="Z47" s="29"/>
      <c r="AA47" s="10"/>
    </row>
    <row r="48" spans="4:27" ht="13.5" customHeight="1">
      <c r="D48" s="49" t="s">
        <v>69</v>
      </c>
      <c r="E48" s="49"/>
      <c r="F48" s="49"/>
      <c r="G48" s="49"/>
      <c r="H48" s="49"/>
      <c r="I48" s="49"/>
      <c r="J48" s="49"/>
      <c r="K48" s="49"/>
      <c r="L48" s="28"/>
      <c r="M48" s="28"/>
      <c r="N48" s="24"/>
      <c r="O48" s="24"/>
      <c r="P48" s="49"/>
      <c r="Q48" s="49"/>
      <c r="R48" s="49"/>
      <c r="S48" s="49"/>
      <c r="T48" s="49"/>
      <c r="U48" s="49"/>
      <c r="V48" s="49"/>
      <c r="W48" s="49"/>
      <c r="X48" s="49"/>
      <c r="Y48" s="29"/>
      <c r="Z48" s="29"/>
      <c r="AA48" s="10"/>
    </row>
    <row r="49" spans="1:27" ht="17.25" customHeight="1">
      <c r="A49" s="62" t="s">
        <v>56</v>
      </c>
      <c r="B49" s="62"/>
      <c r="C49" s="62"/>
      <c r="D49" s="116"/>
      <c r="E49" s="116"/>
      <c r="F49" s="116"/>
      <c r="G49" s="116"/>
      <c r="H49" s="36"/>
      <c r="I49" s="36"/>
      <c r="J49" s="36"/>
      <c r="K49" s="36"/>
      <c r="L49" s="36"/>
      <c r="M49" s="32"/>
      <c r="N49" s="24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29"/>
      <c r="Z49" s="29"/>
      <c r="AA49" s="10"/>
    </row>
    <row r="50" spans="1:25" ht="27.75" customHeight="1">
      <c r="A50" s="30"/>
      <c r="B50" s="28"/>
      <c r="C50" s="28"/>
      <c r="D50" s="43"/>
      <c r="E50" s="43"/>
      <c r="F50" s="43"/>
      <c r="G50" s="43"/>
      <c r="H50" s="43"/>
      <c r="I50" s="43"/>
      <c r="J50" s="43"/>
      <c r="K50" s="43"/>
      <c r="L50" s="43"/>
      <c r="M50" s="32"/>
      <c r="N50" s="26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29"/>
    </row>
    <row r="51" spans="1:25" ht="17.25" customHeight="1">
      <c r="A51" s="24"/>
      <c r="B51" s="24"/>
      <c r="C51" s="24"/>
      <c r="D51" s="49" t="s">
        <v>79</v>
      </c>
      <c r="E51" s="49"/>
      <c r="F51" s="49"/>
      <c r="G51" s="49"/>
      <c r="H51" s="49"/>
      <c r="I51" s="49"/>
      <c r="J51" s="49"/>
      <c r="K51" s="49"/>
      <c r="L51" s="30"/>
      <c r="M51" s="30"/>
      <c r="N51" s="35"/>
      <c r="O51" s="49" t="s">
        <v>67</v>
      </c>
      <c r="P51" s="49"/>
      <c r="Q51" s="49"/>
      <c r="R51" s="49"/>
      <c r="S51" s="49"/>
      <c r="T51" s="49"/>
      <c r="U51" s="49"/>
      <c r="V51" s="49"/>
      <c r="W51" s="49"/>
      <c r="X51" s="49"/>
      <c r="Y51" s="29"/>
    </row>
    <row r="52" spans="1:25" ht="17.25" customHeight="1">
      <c r="A52" s="38" t="s">
        <v>48</v>
      </c>
      <c r="B52" s="24"/>
      <c r="C52" s="24"/>
      <c r="D52" s="34"/>
      <c r="E52" s="34"/>
      <c r="F52" s="34"/>
      <c r="G52" s="34"/>
      <c r="H52" s="34"/>
      <c r="I52" s="34"/>
      <c r="J52" s="34"/>
      <c r="K52" s="34"/>
      <c r="L52" s="30"/>
      <c r="M52" s="30"/>
      <c r="N52" s="35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29"/>
    </row>
    <row r="53" spans="1:25" ht="9.75" customHeight="1">
      <c r="A53" s="39" t="s">
        <v>81</v>
      </c>
      <c r="B53" s="38"/>
      <c r="C53" s="38"/>
      <c r="D53" s="38"/>
      <c r="E53" s="38" t="s">
        <v>82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</row>
    <row r="54" spans="1:5" ht="15">
      <c r="A54" s="39"/>
      <c r="E54" s="39"/>
    </row>
  </sheetData>
  <sheetProtection/>
  <mergeCells count="119">
    <mergeCell ref="U13:W13"/>
    <mergeCell ref="X13:Y13"/>
    <mergeCell ref="N14:O14"/>
    <mergeCell ref="P14:S14"/>
    <mergeCell ref="O51:X51"/>
    <mergeCell ref="A44:K44"/>
    <mergeCell ref="D49:G49"/>
    <mergeCell ref="A49:C49"/>
    <mergeCell ref="O49:X50"/>
    <mergeCell ref="D46:K46"/>
    <mergeCell ref="O47:X47"/>
    <mergeCell ref="D48:K48"/>
    <mergeCell ref="P46:X46"/>
    <mergeCell ref="P48:X48"/>
    <mergeCell ref="D45:L45"/>
    <mergeCell ref="F28:Y28"/>
    <mergeCell ref="A40:D40"/>
    <mergeCell ref="A41:C41"/>
    <mergeCell ref="K40:L40"/>
    <mergeCell ref="A45:C45"/>
    <mergeCell ref="A43:Y43"/>
    <mergeCell ref="A42:Y42"/>
    <mergeCell ref="O45:X45"/>
    <mergeCell ref="E40:H40"/>
    <mergeCell ref="D41:Y41"/>
    <mergeCell ref="H2:I3"/>
    <mergeCell ref="L26:M26"/>
    <mergeCell ref="Q27:S27"/>
    <mergeCell ref="A35:Y35"/>
    <mergeCell ref="A39:Y39"/>
    <mergeCell ref="A38:Y38"/>
    <mergeCell ref="O29:Y29"/>
    <mergeCell ref="A32:Y32"/>
    <mergeCell ref="A28:E28"/>
    <mergeCell ref="A30:Y30"/>
    <mergeCell ref="F1:G1"/>
    <mergeCell ref="D2:E3"/>
    <mergeCell ref="A2:C3"/>
    <mergeCell ref="A20:I20"/>
    <mergeCell ref="A13:C13"/>
    <mergeCell ref="U2:V3"/>
    <mergeCell ref="S20:Y20"/>
    <mergeCell ref="W2:Y3"/>
    <mergeCell ref="F2:G3"/>
    <mergeCell ref="F29:N29"/>
    <mergeCell ref="T27:Y27"/>
    <mergeCell ref="A7:Y7"/>
    <mergeCell ref="A4:D4"/>
    <mergeCell ref="N10:P10"/>
    <mergeCell ref="X16:Y16"/>
    <mergeCell ref="A29:E29"/>
    <mergeCell ref="O20:Q20"/>
    <mergeCell ref="F8:R8"/>
    <mergeCell ref="S8:U8"/>
    <mergeCell ref="T14:V14"/>
    <mergeCell ref="H14:J14"/>
    <mergeCell ref="F21:Y24"/>
    <mergeCell ref="A22:E24"/>
    <mergeCell ref="J11:Y11"/>
    <mergeCell ref="A17:E17"/>
    <mergeCell ref="N15:Y15"/>
    <mergeCell ref="D13:O13"/>
    <mergeCell ref="Q13:T13"/>
    <mergeCell ref="O4:W4"/>
    <mergeCell ref="A34:Y34"/>
    <mergeCell ref="A6:Y6"/>
    <mergeCell ref="A8:E8"/>
    <mergeCell ref="J2:K3"/>
    <mergeCell ref="L2:N3"/>
    <mergeCell ref="O2:P3"/>
    <mergeCell ref="Q2:T3"/>
    <mergeCell ref="V8:Y8"/>
    <mergeCell ref="A33:Y33"/>
    <mergeCell ref="A26:D26"/>
    <mergeCell ref="A27:N27"/>
    <mergeCell ref="S25:Y25"/>
    <mergeCell ref="U16:W16"/>
    <mergeCell ref="D25:P25"/>
    <mergeCell ref="A36:Y36"/>
    <mergeCell ref="O27:P27"/>
    <mergeCell ref="E26:G26"/>
    <mergeCell ref="J26:K26"/>
    <mergeCell ref="C31:E31"/>
    <mergeCell ref="F31:U31"/>
    <mergeCell ref="Q25:R25"/>
    <mergeCell ref="H11:I11"/>
    <mergeCell ref="V31:Y31"/>
    <mergeCell ref="C16:D16"/>
    <mergeCell ref="H26:I26"/>
    <mergeCell ref="N26:Y26"/>
    <mergeCell ref="A18:Y18"/>
    <mergeCell ref="A11:D11"/>
    <mergeCell ref="E11:G11"/>
    <mergeCell ref="A25:C25"/>
    <mergeCell ref="A9:D9"/>
    <mergeCell ref="E9:G9"/>
    <mergeCell ref="Q12:Y12"/>
    <mergeCell ref="B12:M12"/>
    <mergeCell ref="N12:P12"/>
    <mergeCell ref="J9:Y9"/>
    <mergeCell ref="J20:M20"/>
    <mergeCell ref="H9:I9"/>
    <mergeCell ref="B10:M10"/>
    <mergeCell ref="D51:K51"/>
    <mergeCell ref="A21:E21"/>
    <mergeCell ref="Q10:Y10"/>
    <mergeCell ref="E16:I16"/>
    <mergeCell ref="J16:M16"/>
    <mergeCell ref="W14:Y14"/>
    <mergeCell ref="K15:M15"/>
    <mergeCell ref="M40:Y40"/>
    <mergeCell ref="H15:J15"/>
    <mergeCell ref="C14:G14"/>
    <mergeCell ref="D47:K47"/>
    <mergeCell ref="D50:L50"/>
    <mergeCell ref="Q16:T16"/>
    <mergeCell ref="A15:G15"/>
    <mergeCell ref="A37:Y37"/>
    <mergeCell ref="A14:B14"/>
  </mergeCells>
  <conditionalFormatting sqref="S20:Y20">
    <cfRule type="cellIs" priority="4" dxfId="4" operator="notEqual" stopIfTrue="1">
      <formula>""""""</formula>
    </cfRule>
  </conditionalFormatting>
  <conditionalFormatting sqref="T27:Y27">
    <cfRule type="containsText" priority="1" dxfId="4" operator="containsText" stopIfTrue="1" text="Snižte počet hodin">
      <formula>NOT(ISERROR(SEARCH("Snižte počet hodin",T27)))</formula>
    </cfRule>
    <cfRule type="cellIs" priority="3" dxfId="4" operator="notEqual" stopIfTrue="1">
      <formula>""""""</formula>
    </cfRule>
  </conditionalFormatting>
  <conditionalFormatting sqref="O27:P27">
    <cfRule type="cellIs" priority="2" dxfId="5" operator="greaterThan" stopIfTrue="1">
      <formula>0</formula>
    </cfRule>
  </conditionalFormatting>
  <printOptions/>
  <pageMargins left="0.3937007874015748" right="0.1968503937007874" top="0.15748031496062992" bottom="0.23622047244094488" header="0" footer="0.1574803149606299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2022-11-11T09:03:57Z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0x010100713A6E08DD57D642895092986BA8F611</vt:lpwstr>
  </property>
</Properties>
</file>